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510" windowHeight="10035" activeTab="0"/>
  </bookViews>
  <sheets>
    <sheet name="simulation répartition FPIC" sheetId="1" r:id="rId1"/>
  </sheets>
  <externalReferences>
    <externalReference r:id="rId4"/>
    <externalReference r:id="rId5"/>
    <externalReference r:id="rId6"/>
  </externalReferences>
  <definedNames>
    <definedName name="_BQ4.1" hidden="1">#REF!</definedName>
    <definedName name="_BQ4.16" hidden="1">'[1]forfaitaire'!#REF!</definedName>
    <definedName name="_BQ4.3" hidden="1">#REF!</definedName>
    <definedName name="base">#REF!</definedName>
    <definedName name="CVAE2011_COM">#REF!</definedName>
    <definedName name="CVAE2011_GFP">#REF!</definedName>
    <definedName name="nqksgv" hidden="1">'[2]Feuil1'!$A$1:$C$101</definedName>
    <definedName name="pfa">'[3]s2'!#REF!</definedName>
    <definedName name="QURY0678">#REF!</definedName>
    <definedName name="QURY9806">#REF!</definedName>
    <definedName name="QURY9982">#REF!</definedName>
    <definedName name="RES">#REF!</definedName>
  </definedNames>
  <calcPr calcMode="manual" fullCalcOnLoad="1"/>
</workbook>
</file>

<file path=xl/sharedStrings.xml><?xml version="1.0" encoding="utf-8"?>
<sst xmlns="http://schemas.openxmlformats.org/spreadsheetml/2006/main" count="69" uniqueCount="54">
  <si>
    <t>Module de simulation de répartition dérogatoire du FPIC au sein d'un ensemble intercommunal</t>
  </si>
  <si>
    <t>Excercice</t>
  </si>
  <si>
    <t>Ensemble intercommunal:</t>
  </si>
  <si>
    <t>Données relatives à l'Ensemble Intercommunal (EI)</t>
  </si>
  <si>
    <t>Montant Prélevé Ensemble intercommunal</t>
  </si>
  <si>
    <t>Population DGF</t>
  </si>
  <si>
    <t>Potentiel fiscal moyen des communes de l'EI</t>
  </si>
  <si>
    <t>Montant reversé Ensemble intercommunal</t>
  </si>
  <si>
    <t>Potentiel financier moyen des communes de l'EI</t>
  </si>
  <si>
    <t>Solde FPIC Ensemble intercommunal</t>
  </si>
  <si>
    <t>PFIA</t>
  </si>
  <si>
    <t>Revenu moyen de l'EI</t>
  </si>
  <si>
    <t>PFIA par habitant de l'EI (avec population pondérée)</t>
  </si>
  <si>
    <t>CIF</t>
  </si>
  <si>
    <t>Répartion du FPIC entre l'EPCI et ses communes membres</t>
  </si>
  <si>
    <t>Taux de contribution au PFA pour prélèvement</t>
  </si>
  <si>
    <t>Différence</t>
  </si>
  <si>
    <t>Taux de contribution au PFA pour reversement</t>
  </si>
  <si>
    <t>Reversement de droit commun</t>
  </si>
  <si>
    <t>Part EPCI</t>
  </si>
  <si>
    <t>Part communes membres</t>
  </si>
  <si>
    <t>TOTAL</t>
  </si>
  <si>
    <t>Répartition du FPIC de droit commun</t>
  </si>
  <si>
    <t>Code INSEE</t>
  </si>
  <si>
    <t>Nom Communes</t>
  </si>
  <si>
    <t>Prélèvement de droit commun</t>
  </si>
  <si>
    <t>SOLDE</t>
  </si>
  <si>
    <t>Répartition du FPIC dérogatoire en fonction du CIF et du PFA</t>
  </si>
  <si>
    <t>Prélèvement dérogatoire en fonction du pfa</t>
  </si>
  <si>
    <t>Différence avec prélèvement de droit commun</t>
  </si>
  <si>
    <t>Reversement dérogatoire en fonction du pfa</t>
  </si>
  <si>
    <t>Différence avec reversement de droit commun</t>
  </si>
  <si>
    <t xml:space="preserve">Solde </t>
  </si>
  <si>
    <t>Répartition du FPIC dérogatoire en fonction du CIF et multicritères</t>
  </si>
  <si>
    <t>Choix de l'ensemble intercommunal pour répartition dérogatoire:</t>
  </si>
  <si>
    <t>Revenu par habitant</t>
  </si>
  <si>
    <t>potentiel fiscal par habitant</t>
  </si>
  <si>
    <t>potentiel financier par habitant</t>
  </si>
  <si>
    <t>Pondération critères pour prélèvement</t>
  </si>
  <si>
    <t>Pondération critères pour reversement</t>
  </si>
  <si>
    <t>Indice de répartition du prélèvement</t>
  </si>
  <si>
    <t>Prélèvement dérogatoire avec multi-critères</t>
  </si>
  <si>
    <t>Indice de répartition du reversement</t>
  </si>
  <si>
    <t>Reversement dérogatoire avec multi-critères</t>
  </si>
  <si>
    <t>Répartition de droit commun et données nécessaires à la répartition dérogatoire du FPIC entre les communes membres du même EPCI</t>
  </si>
  <si>
    <t>Potentiel fiscal par habitant de la commune</t>
  </si>
  <si>
    <t>Potentiel financier  par habitant de la commune</t>
  </si>
  <si>
    <t>Revenu  par habitant de la commune</t>
  </si>
  <si>
    <t>Taux d'insuffisance de PFA pour reversement</t>
  </si>
  <si>
    <t>Reversement en fonction  du CIF</t>
  </si>
  <si>
    <t>Prélèvement en fonction du CIF</t>
  </si>
  <si>
    <t>Différence avec solde de droit commun</t>
  </si>
  <si>
    <t>Population DGF de la commune</t>
  </si>
  <si>
    <t>Données pour répartition alternative du FPIC (multicritères)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</si>
</sst>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0000\ _€_-;\-* #,##0.0000000\ _€_-;_-* &quot;-&quot;??\ _€_-;_-@_-"/>
    <numFmt numFmtId="166" formatCode="00000"/>
    <numFmt numFmtId="167" formatCode="\ #,##0.00\ [$€]\ ;\-#,##0.00\ [$€]\ ;&quot; -&quot;#\ [$€]\ ;@\ "/>
    <numFmt numFmtId="168" formatCode="_-* #,##0.00\ _F_-;\-* #,##0.00\ _F_-;_-* &quot;-&quot;??\ _F_-;_-@_-"/>
    <numFmt numFmtId="169" formatCode="#,##0_ ;\-#,##0\ "/>
  </numFmts>
  <fonts count="29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Mang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15" fillId="0" borderId="3" applyNumberFormat="0">
      <alignment/>
      <protection/>
    </xf>
    <xf numFmtId="0" fontId="0" fillId="21" borderId="4" applyNumberFormat="0" applyFont="0" applyAlignment="0" applyProtection="0"/>
    <xf numFmtId="0" fontId="12" fillId="0" borderId="3" applyNumberFormat="0">
      <alignment/>
      <protection/>
    </xf>
    <xf numFmtId="0" fontId="22" fillId="7" borderId="1" applyNumberFormat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10" fillId="0" borderId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1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3" fillId="20" borderId="5" applyNumberFormat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6" fillId="23" borderId="10" applyNumberFormat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5" fillId="20" borderId="15" xfId="0" applyFont="1" applyFill="1" applyBorder="1" applyAlignment="1">
      <alignment vertical="center"/>
    </xf>
    <xf numFmtId="0" fontId="5" fillId="20" borderId="16" xfId="0" applyFont="1" applyFill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164" fontId="5" fillId="20" borderId="17" xfId="51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164" fontId="5" fillId="20" borderId="17" xfId="51" applyNumberFormat="1" applyFont="1" applyFill="1" applyBorder="1" applyAlignment="1">
      <alignment vertical="center" wrapText="1"/>
    </xf>
    <xf numFmtId="164" fontId="5" fillId="20" borderId="19" xfId="51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164" fontId="5" fillId="20" borderId="19" xfId="51" applyNumberFormat="1" applyFont="1" applyFill="1" applyBorder="1" applyAlignment="1">
      <alignment vertical="center" wrapText="1"/>
    </xf>
    <xf numFmtId="0" fontId="0" fillId="0" borderId="21" xfId="0" applyBorder="1" applyAlignment="1">
      <alignment vertical="center"/>
    </xf>
    <xf numFmtId="165" fontId="5" fillId="20" borderId="22" xfId="51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0" fontId="5" fillId="20" borderId="18" xfId="97" applyNumberFormat="1" applyFont="1" applyFill="1" applyBorder="1" applyAlignment="1">
      <alignment vertical="center" wrapText="1"/>
    </xf>
    <xf numFmtId="164" fontId="5" fillId="20" borderId="26" xfId="51" applyNumberFormat="1" applyFont="1" applyFill="1" applyBorder="1" applyAlignment="1">
      <alignment horizontal="center" vertical="center" wrapText="1"/>
    </xf>
    <xf numFmtId="164" fontId="5" fillId="0" borderId="26" xfId="51" applyNumberFormat="1" applyFont="1" applyFill="1" applyBorder="1" applyAlignment="1">
      <alignment horizontal="center" vertical="center" wrapText="1"/>
    </xf>
    <xf numFmtId="164" fontId="0" fillId="0" borderId="17" xfId="0" applyNumberFormat="1" applyFont="1" applyBorder="1" applyAlignment="1">
      <alignment vertical="center" wrapText="1"/>
    </xf>
    <xf numFmtId="10" fontId="5" fillId="20" borderId="20" xfId="97" applyNumberFormat="1" applyFont="1" applyFill="1" applyBorder="1" applyAlignment="1">
      <alignment vertical="center" wrapText="1"/>
    </xf>
    <xf numFmtId="164" fontId="5" fillId="20" borderId="3" xfId="51" applyNumberFormat="1" applyFont="1" applyFill="1" applyBorder="1" applyAlignment="1">
      <alignment horizontal="center" vertical="center" wrapText="1"/>
    </xf>
    <xf numFmtId="164" fontId="5" fillId="0" borderId="3" xfId="51" applyNumberFormat="1" applyFont="1" applyFill="1" applyBorder="1" applyAlignment="1">
      <alignment horizontal="center" vertical="center" wrapText="1"/>
    </xf>
    <xf numFmtId="164" fontId="0" fillId="0" borderId="19" xfId="0" applyNumberFormat="1" applyFont="1" applyBorder="1" applyAlignment="1">
      <alignment vertical="center" wrapText="1"/>
    </xf>
    <xf numFmtId="164" fontId="5" fillId="20" borderId="27" xfId="51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9" fontId="8" fillId="0" borderId="13" xfId="97" applyFont="1" applyFill="1" applyBorder="1" applyAlignment="1">
      <alignment horizontal="center" vertical="center" wrapText="1"/>
    </xf>
    <xf numFmtId="164" fontId="8" fillId="0" borderId="28" xfId="51" applyNumberFormat="1" applyFont="1" applyFill="1" applyBorder="1" applyAlignment="1">
      <alignment horizontal="center" vertical="center" wrapText="1"/>
    </xf>
    <xf numFmtId="164" fontId="8" fillId="0" borderId="28" xfId="0" applyNumberFormat="1" applyFont="1" applyFill="1" applyBorder="1" applyAlignment="1">
      <alignment horizontal="center" vertical="center" wrapText="1"/>
    </xf>
    <xf numFmtId="164" fontId="0" fillId="0" borderId="29" xfId="0" applyNumberFormat="1" applyFont="1" applyBorder="1" applyAlignment="1">
      <alignment vertical="center" wrapText="1"/>
    </xf>
    <xf numFmtId="164" fontId="8" fillId="0" borderId="30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Border="1" applyAlignment="1">
      <alignment vertical="center" wrapText="1"/>
    </xf>
    <xf numFmtId="166" fontId="1" fillId="0" borderId="11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66" fontId="5" fillId="20" borderId="31" xfId="0" applyNumberFormat="1" applyFont="1" applyFill="1" applyBorder="1" applyAlignment="1" quotePrefix="1">
      <alignment horizontal="center" vertical="center" wrapText="1"/>
    </xf>
    <xf numFmtId="0" fontId="5" fillId="20" borderId="32" xfId="0" applyFont="1" applyFill="1" applyBorder="1" applyAlignment="1">
      <alignment horizontal="center" vertical="center" wrapText="1"/>
    </xf>
    <xf numFmtId="43" fontId="5" fillId="20" borderId="33" xfId="51" applyFont="1" applyFill="1" applyBorder="1" applyAlignment="1">
      <alignment horizontal="center" vertical="center" wrapText="1"/>
    </xf>
    <xf numFmtId="10" fontId="5" fillId="20" borderId="31" xfId="97" applyNumberFormat="1" applyFont="1" applyFill="1" applyBorder="1" applyAlignment="1">
      <alignment horizontal="center" vertical="center" wrapText="1"/>
    </xf>
    <xf numFmtId="164" fontId="5" fillId="20" borderId="34" xfId="51" applyNumberFormat="1" applyFont="1" applyFill="1" applyBorder="1" applyAlignment="1">
      <alignment horizontal="center" vertical="center" wrapText="1"/>
    </xf>
    <xf numFmtId="10" fontId="5" fillId="20" borderId="34" xfId="97" applyNumberFormat="1" applyFont="1" applyFill="1" applyBorder="1" applyAlignment="1">
      <alignment horizontal="center" vertical="center" wrapText="1"/>
    </xf>
    <xf numFmtId="0" fontId="5" fillId="20" borderId="20" xfId="0" applyFont="1" applyFill="1" applyBorder="1" applyAlignment="1">
      <alignment horizontal="center" vertical="center" wrapText="1"/>
    </xf>
    <xf numFmtId="0" fontId="5" fillId="20" borderId="35" xfId="0" applyFont="1" applyFill="1" applyBorder="1" applyAlignment="1">
      <alignment horizontal="center" vertical="center" wrapText="1"/>
    </xf>
    <xf numFmtId="43" fontId="5" fillId="20" borderId="19" xfId="51" applyFont="1" applyFill="1" applyBorder="1" applyAlignment="1">
      <alignment horizontal="center" vertical="center" wrapText="1"/>
    </xf>
    <xf numFmtId="10" fontId="5" fillId="20" borderId="20" xfId="97" applyNumberFormat="1" applyFont="1" applyFill="1" applyBorder="1" applyAlignment="1">
      <alignment horizontal="center" vertical="center" wrapText="1"/>
    </xf>
    <xf numFmtId="10" fontId="5" fillId="20" borderId="3" xfId="97" applyNumberFormat="1" applyFont="1" applyFill="1" applyBorder="1" applyAlignment="1">
      <alignment horizontal="center" vertical="center" wrapText="1"/>
    </xf>
    <xf numFmtId="0" fontId="0" fillId="20" borderId="20" xfId="0" applyFont="1" applyFill="1" applyBorder="1" applyAlignment="1">
      <alignment vertical="center" wrapText="1"/>
    </xf>
    <xf numFmtId="0" fontId="0" fillId="20" borderId="35" xfId="0" applyFont="1" applyFill="1" applyBorder="1" applyAlignment="1">
      <alignment vertical="center"/>
    </xf>
    <xf numFmtId="0" fontId="0" fillId="20" borderId="36" xfId="0" applyFont="1" applyFill="1" applyBorder="1" applyAlignment="1">
      <alignment vertical="center" wrapText="1"/>
    </xf>
    <xf numFmtId="0" fontId="0" fillId="20" borderId="37" xfId="0" applyFont="1" applyFill="1" applyBorder="1" applyAlignment="1">
      <alignment vertical="center"/>
    </xf>
    <xf numFmtId="10" fontId="5" fillId="20" borderId="36" xfId="97" applyNumberFormat="1" applyFont="1" applyFill="1" applyBorder="1" applyAlignment="1">
      <alignment horizontal="center" vertical="center" wrapText="1"/>
    </xf>
    <xf numFmtId="10" fontId="5" fillId="20" borderId="27" xfId="97" applyNumberFormat="1" applyFont="1" applyFill="1" applyBorder="1" applyAlignment="1">
      <alignment horizontal="center" vertical="center" wrapText="1"/>
    </xf>
    <xf numFmtId="43" fontId="5" fillId="20" borderId="38" xfId="5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166" fontId="5" fillId="24" borderId="20" xfId="0" applyNumberFormat="1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center" wrapText="1"/>
    </xf>
    <xf numFmtId="43" fontId="5" fillId="24" borderId="31" xfId="51" applyFont="1" applyFill="1" applyBorder="1" applyAlignment="1">
      <alignment horizontal="center" vertical="center" wrapText="1"/>
    </xf>
    <xf numFmtId="43" fontId="5" fillId="0" borderId="33" xfId="97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43" fontId="5" fillId="0" borderId="31" xfId="5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vertical="center"/>
    </xf>
    <xf numFmtId="43" fontId="2" fillId="0" borderId="21" xfId="0" applyNumberFormat="1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24" borderId="31" xfId="0" applyFont="1" applyFill="1" applyBorder="1" applyAlignment="1">
      <alignment horizontal="center" vertical="center" wrapText="1"/>
    </xf>
    <xf numFmtId="164" fontId="5" fillId="0" borderId="34" xfId="97" applyNumberFormat="1" applyFont="1" applyFill="1" applyBorder="1" applyAlignment="1">
      <alignment horizontal="center" vertical="center" wrapText="1"/>
    </xf>
    <xf numFmtId="43" fontId="5" fillId="0" borderId="20" xfId="51" applyFont="1" applyFill="1" applyBorder="1" applyAlignment="1">
      <alignment horizontal="center" vertical="center" wrapText="1"/>
    </xf>
    <xf numFmtId="43" fontId="5" fillId="0" borderId="36" xfId="51" applyFont="1" applyFill="1" applyBorder="1" applyAlignment="1">
      <alignment horizontal="center" vertical="center" wrapText="1"/>
    </xf>
    <xf numFmtId="43" fontId="2" fillId="0" borderId="28" xfId="0" applyNumberFormat="1" applyFont="1" applyFill="1" applyBorder="1" applyAlignment="1">
      <alignment vertical="center"/>
    </xf>
    <xf numFmtId="0" fontId="2" fillId="24" borderId="29" xfId="0" applyFont="1" applyFill="1" applyBorder="1" applyAlignment="1">
      <alignment horizontal="center" vertical="center" wrapText="1"/>
    </xf>
    <xf numFmtId="43" fontId="5" fillId="24" borderId="33" xfId="51" applyFont="1" applyFill="1" applyBorder="1" applyAlignment="1">
      <alignment horizontal="center" vertical="center" wrapText="1"/>
    </xf>
    <xf numFmtId="43" fontId="5" fillId="24" borderId="19" xfId="51" applyFont="1" applyFill="1" applyBorder="1" applyAlignment="1">
      <alignment horizontal="center" vertical="center" wrapText="1"/>
    </xf>
    <xf numFmtId="43" fontId="5" fillId="24" borderId="38" xfId="51" applyFont="1" applyFill="1" applyBorder="1" applyAlignment="1">
      <alignment horizontal="center" vertical="center" wrapText="1"/>
    </xf>
    <xf numFmtId="49" fontId="6" fillId="20" borderId="28" xfId="74" applyNumberFormat="1" applyFill="1" applyBorder="1" applyAlignment="1">
      <alignment vertical="center"/>
      <protection/>
    </xf>
    <xf numFmtId="0" fontId="2" fillId="0" borderId="40" xfId="0" applyFont="1" applyBorder="1" applyAlignment="1">
      <alignment horizontal="center" vertical="center" wrapText="1"/>
    </xf>
    <xf numFmtId="43" fontId="5" fillId="0" borderId="41" xfId="51" applyFont="1" applyFill="1" applyBorder="1" applyAlignment="1">
      <alignment horizontal="center" vertical="center" wrapText="1"/>
    </xf>
    <xf numFmtId="43" fontId="5" fillId="0" borderId="42" xfId="97" applyNumberFormat="1" applyFont="1" applyFill="1" applyBorder="1" applyAlignment="1">
      <alignment horizontal="center" vertical="center" wrapText="1"/>
    </xf>
    <xf numFmtId="164" fontId="5" fillId="24" borderId="30" xfId="51" applyNumberFormat="1" applyFont="1" applyFill="1" applyBorder="1" applyAlignment="1">
      <alignment horizontal="center" vertical="center" wrapText="1"/>
    </xf>
    <xf numFmtId="164" fontId="5" fillId="24" borderId="22" xfId="51" applyNumberFormat="1" applyFont="1" applyFill="1" applyBorder="1" applyAlignment="1">
      <alignment horizontal="center" vertical="center" wrapText="1"/>
    </xf>
    <xf numFmtId="9" fontId="2" fillId="24" borderId="13" xfId="97" applyFont="1" applyFill="1" applyBorder="1" applyAlignment="1">
      <alignment vertical="center"/>
    </xf>
    <xf numFmtId="164" fontId="5" fillId="20" borderId="31" xfId="51" applyNumberFormat="1" applyFont="1" applyFill="1" applyBorder="1" applyAlignment="1">
      <alignment horizontal="center" vertical="center" wrapText="1"/>
    </xf>
    <xf numFmtId="164" fontId="5" fillId="20" borderId="33" xfId="51" applyNumberFormat="1" applyFont="1" applyFill="1" applyBorder="1" applyAlignment="1">
      <alignment horizontal="center" vertical="center" wrapText="1"/>
    </xf>
    <xf numFmtId="164" fontId="5" fillId="20" borderId="20" xfId="51" applyNumberFormat="1" applyFont="1" applyFill="1" applyBorder="1" applyAlignment="1">
      <alignment horizontal="center" vertical="center" wrapText="1"/>
    </xf>
    <xf numFmtId="164" fontId="0" fillId="20" borderId="20" xfId="51" applyNumberFormat="1" applyFont="1" applyFill="1" applyBorder="1" applyAlignment="1">
      <alignment vertical="center"/>
    </xf>
    <xf numFmtId="164" fontId="0" fillId="20" borderId="3" xfId="51" applyNumberFormat="1" applyFont="1" applyFill="1" applyBorder="1" applyAlignment="1">
      <alignment vertical="center"/>
    </xf>
    <xf numFmtId="164" fontId="0" fillId="20" borderId="36" xfId="51" applyNumberFormat="1" applyFont="1" applyFill="1" applyBorder="1" applyAlignment="1">
      <alignment vertical="center"/>
    </xf>
    <xf numFmtId="164" fontId="0" fillId="20" borderId="27" xfId="51" applyNumberFormat="1" applyFont="1" applyFill="1" applyBorder="1" applyAlignment="1">
      <alignment vertical="center"/>
    </xf>
    <xf numFmtId="164" fontId="5" fillId="20" borderId="38" xfId="51" applyNumberFormat="1" applyFont="1" applyFill="1" applyBorder="1" applyAlignment="1">
      <alignment horizontal="center" vertical="center" wrapText="1"/>
    </xf>
    <xf numFmtId="0" fontId="5" fillId="20" borderId="20" xfId="0" applyFont="1" applyFill="1" applyBorder="1" applyAlignment="1" quotePrefix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" fontId="2" fillId="24" borderId="13" xfId="97" applyNumberFormat="1" applyFont="1" applyFill="1" applyBorder="1" applyAlignment="1">
      <alignment vertical="center"/>
    </xf>
    <xf numFmtId="10" fontId="5" fillId="24" borderId="36" xfId="97" applyNumberFormat="1" applyFont="1" applyFill="1" applyBorder="1" applyAlignment="1">
      <alignment vertical="center" wrapText="1"/>
    </xf>
    <xf numFmtId="169" fontId="2" fillId="24" borderId="13" xfId="97" applyNumberFormat="1" applyFont="1" applyFill="1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1" fontId="2" fillId="24" borderId="40" xfId="97" applyNumberFormat="1" applyFont="1" applyFill="1" applyBorder="1" applyAlignment="1">
      <alignment vertical="center"/>
    </xf>
    <xf numFmtId="43" fontId="5" fillId="0" borderId="0" xfId="97" applyNumberFormat="1" applyFont="1" applyFill="1" applyBorder="1" applyAlignment="1">
      <alignment horizontal="center" vertical="center" wrapText="1"/>
    </xf>
    <xf numFmtId="43" fontId="2" fillId="0" borderId="39" xfId="0" applyNumberFormat="1" applyFont="1" applyFill="1" applyBorder="1" applyAlignment="1">
      <alignment vertical="center"/>
    </xf>
    <xf numFmtId="0" fontId="5" fillId="24" borderId="19" xfId="0" applyFont="1" applyFill="1" applyBorder="1" applyAlignment="1">
      <alignment horizontal="center" vertical="center" wrapText="1"/>
    </xf>
    <xf numFmtId="0" fontId="5" fillId="20" borderId="29" xfId="0" applyFont="1" applyFill="1" applyBorder="1" applyAlignment="1">
      <alignment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10" fontId="5" fillId="0" borderId="21" xfId="51" applyNumberFormat="1" applyFont="1" applyFill="1" applyBorder="1" applyAlignment="1">
      <alignment horizontal="center" vertical="center" wrapText="1"/>
    </xf>
    <xf numFmtId="164" fontId="5" fillId="20" borderId="30" xfId="51" applyNumberFormat="1" applyFont="1" applyFill="1" applyBorder="1" applyAlignment="1">
      <alignment horizontal="center" vertical="center" wrapText="1"/>
    </xf>
    <xf numFmtId="164" fontId="5" fillId="0" borderId="30" xfId="51" applyNumberFormat="1" applyFont="1" applyFill="1" applyBorder="1" applyAlignment="1">
      <alignment horizontal="center" vertical="center" wrapText="1"/>
    </xf>
    <xf numFmtId="164" fontId="0" fillId="0" borderId="22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3" fontId="5" fillId="24" borderId="30" xfId="97" applyNumberFormat="1" applyFont="1" applyFill="1" applyBorder="1" applyAlignment="1">
      <alignment horizontal="center" vertical="center" wrapText="1"/>
    </xf>
    <xf numFmtId="43" fontId="5" fillId="24" borderId="22" xfId="97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3" fontId="5" fillId="24" borderId="45" xfId="97" applyNumberFormat="1" applyFont="1" applyFill="1" applyBorder="1" applyAlignment="1">
      <alignment horizontal="center" vertical="center" wrapText="1"/>
    </xf>
    <xf numFmtId="43" fontId="5" fillId="24" borderId="46" xfId="97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43" fontId="5" fillId="20" borderId="26" xfId="97" applyNumberFormat="1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43" fontId="5" fillId="20" borderId="30" xfId="97" applyNumberFormat="1" applyFont="1" applyFill="1" applyBorder="1" applyAlignment="1">
      <alignment horizontal="center" vertical="center" wrapText="1"/>
    </xf>
  </cellXfs>
  <cellStyles count="10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hamp de rapport Crystal" xfId="42"/>
    <cellStyle name="Commentaire" xfId="43"/>
    <cellStyle name="Données de rapport Crystal" xfId="44"/>
    <cellStyle name="Entrée" xfId="45"/>
    <cellStyle name="Euro" xfId="46"/>
    <cellStyle name="Euro 2" xfId="47"/>
    <cellStyle name="Euro 2 2" xfId="48"/>
    <cellStyle name="Euro 3" xfId="49"/>
    <cellStyle name="Insatisfaisant" xfId="50"/>
    <cellStyle name="Comma" xfId="51"/>
    <cellStyle name="Comma [0]" xfId="52"/>
    <cellStyle name="Milliers 10" xfId="53"/>
    <cellStyle name="Milliers 11" xfId="54"/>
    <cellStyle name="Milliers 2" xfId="55"/>
    <cellStyle name="Milliers 2 2" xfId="56"/>
    <cellStyle name="Milliers 3" xfId="57"/>
    <cellStyle name="Milliers 3 2" xfId="58"/>
    <cellStyle name="Milliers 4" xfId="59"/>
    <cellStyle name="Milliers 5" xfId="60"/>
    <cellStyle name="Milliers 6" xfId="61"/>
    <cellStyle name="Milliers 6 2" xfId="62"/>
    <cellStyle name="Milliers 6 2 2" xfId="63"/>
    <cellStyle name="Milliers 7" xfId="64"/>
    <cellStyle name="Milliers 7 2" xfId="65"/>
    <cellStyle name="Milliers 8" xfId="66"/>
    <cellStyle name="Milliers 9" xfId="67"/>
    <cellStyle name="Currency" xfId="68"/>
    <cellStyle name="Currency [0]" xfId="69"/>
    <cellStyle name="Monétaire 2" xfId="70"/>
    <cellStyle name="Neutre" xfId="71"/>
    <cellStyle name="Normal 10" xfId="72"/>
    <cellStyle name="Normal 10 2" xfId="73"/>
    <cellStyle name="Normal 11" xfId="74"/>
    <cellStyle name="Normal 12" xfId="75"/>
    <cellStyle name="Normal 12 2" xfId="76"/>
    <cellStyle name="Normal 13" xfId="77"/>
    <cellStyle name="Normal 14" xfId="78"/>
    <cellStyle name="Normal 15" xfId="79"/>
    <cellStyle name="Normal 16" xfId="80"/>
    <cellStyle name="Normal 17" xfId="81"/>
    <cellStyle name="Normal 2" xfId="82"/>
    <cellStyle name="Normal 2 2" xfId="83"/>
    <cellStyle name="Normal 2 3" xfId="84"/>
    <cellStyle name="Normal 2_verif teom reom bq peri 2010_om bq ap chgt22" xfId="85"/>
    <cellStyle name="Normal 3" xfId="86"/>
    <cellStyle name="Normal 3 2" xfId="87"/>
    <cellStyle name="Normal 3 3" xfId="88"/>
    <cellStyle name="Normal 3 4" xfId="89"/>
    <cellStyle name="Normal 3_Controle Dpses de transfert prefectures+rep3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Percent" xfId="97"/>
    <cellStyle name="Pourcentage 2" xfId="98"/>
    <cellStyle name="Pourcentage 3" xfId="99"/>
    <cellStyle name="Pourcentage 4" xfId="100"/>
    <cellStyle name="Pourcentage 5" xfId="101"/>
    <cellStyle name="Pourcentage 6" xfId="102"/>
    <cellStyle name="Satisfaisant" xfId="103"/>
    <cellStyle name="Sortie" xfId="104"/>
    <cellStyle name="Texte explicatif" xfId="105"/>
    <cellStyle name="Titre" xfId="106"/>
    <cellStyle name="Titre 1" xfId="107"/>
    <cellStyle name="Titre 1" xfId="108"/>
    <cellStyle name="Titre 2" xfId="109"/>
    <cellStyle name="Titre 3" xfId="110"/>
    <cellStyle name="Titre 4" xfId="111"/>
    <cellStyle name="Total" xfId="112"/>
    <cellStyle name="Vérification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01bea\dgcl\dgcl\DGCL\EspaceFLAE\Sd_Flae\EspaceFl2\06-%20Dossiers%20personnalis&#233;s\A.Jardin\DGF%202012\FPIC\etude%20lo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O01BEA\DGCL_PARTAGE\Documents%20and%20Settings\DA%20SILVA\Local%20Settings\Temporary%20Internet%20Files\OLK5E\D&#233;partements%20r&#233;gions%20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01bea\dgcl\dgcl\Documents%20and%20Settings\JARDINAL\Application%20Data\Microsoft\Excel\simulation%2010%20juin\PFIA%20%202011%20simulations%20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BusinessQuery#"/>
      <sheetName val="log"/>
      <sheetName val="forfaitai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BusinessQuery#"/>
      <sheetName val="Feuil1"/>
      <sheetName val="TEOM REOM Moi"/>
      <sheetName val="Feuil1 (2)"/>
    </sheetNames>
    <sheetDataSet>
      <sheetData sheetId="1">
        <row r="1">
          <cell r="A1" t="str">
            <v>Nom de la région</v>
          </cell>
          <cell r="B1" t="str">
            <v>Code département</v>
          </cell>
          <cell r="C1" t="str">
            <v>Nom département</v>
          </cell>
        </row>
        <row r="2">
          <cell r="A2" t="str">
            <v>ALSACE</v>
          </cell>
          <cell r="B2" t="str">
            <v>67</v>
          </cell>
          <cell r="C2" t="str">
            <v>BAS-RHIN</v>
          </cell>
        </row>
        <row r="3">
          <cell r="B3" t="str">
            <v>68</v>
          </cell>
          <cell r="C3" t="str">
            <v>HAUT-RHIN</v>
          </cell>
        </row>
        <row r="4">
          <cell r="A4" t="str">
            <v>AQUITAINE</v>
          </cell>
          <cell r="B4" t="str">
            <v>64</v>
          </cell>
          <cell r="C4" t="str">
            <v>PYRENEES-ATLANTIQUES</v>
          </cell>
        </row>
        <row r="5">
          <cell r="B5" t="str">
            <v>24</v>
          </cell>
          <cell r="C5" t="str">
            <v>DORDOGNE</v>
          </cell>
        </row>
        <row r="6">
          <cell r="B6" t="str">
            <v>33</v>
          </cell>
          <cell r="C6" t="str">
            <v>GIRONDE</v>
          </cell>
        </row>
        <row r="7">
          <cell r="B7" t="str">
            <v>40</v>
          </cell>
          <cell r="C7" t="str">
            <v>LANDES</v>
          </cell>
        </row>
        <row r="8">
          <cell r="B8" t="str">
            <v>47</v>
          </cell>
          <cell r="C8" t="str">
            <v>LOT-ET-GARONNE</v>
          </cell>
        </row>
        <row r="9">
          <cell r="A9" t="str">
            <v>AUVERGNE</v>
          </cell>
          <cell r="B9" t="str">
            <v>03</v>
          </cell>
          <cell r="C9" t="str">
            <v>ALLIER</v>
          </cell>
        </row>
        <row r="10">
          <cell r="B10" t="str">
            <v>15</v>
          </cell>
          <cell r="C10" t="str">
            <v>CANTAL</v>
          </cell>
        </row>
        <row r="11">
          <cell r="B11" t="str">
            <v>43</v>
          </cell>
          <cell r="C11" t="str">
            <v>HAUTE-LOIRE</v>
          </cell>
        </row>
        <row r="12">
          <cell r="B12" t="str">
            <v>63</v>
          </cell>
          <cell r="C12" t="str">
            <v>PUY-DE-DOME</v>
          </cell>
        </row>
        <row r="13">
          <cell r="A13" t="str">
            <v>BOURGOGNE</v>
          </cell>
          <cell r="B13" t="str">
            <v>21</v>
          </cell>
          <cell r="C13" t="str">
            <v>COTE-D'OR</v>
          </cell>
        </row>
        <row r="14">
          <cell r="B14" t="str">
            <v>58</v>
          </cell>
          <cell r="C14" t="str">
            <v>NIEVRE</v>
          </cell>
        </row>
        <row r="15">
          <cell r="B15" t="str">
            <v>89</v>
          </cell>
          <cell r="C15" t="str">
            <v>YONNE</v>
          </cell>
        </row>
        <row r="16">
          <cell r="B16" t="str">
            <v>71</v>
          </cell>
          <cell r="C16" t="str">
            <v>SAONE-ET-LOIRE</v>
          </cell>
        </row>
        <row r="17">
          <cell r="A17" t="str">
            <v>BRETAGNE</v>
          </cell>
          <cell r="B17" t="str">
            <v>22</v>
          </cell>
          <cell r="C17" t="str">
            <v>COTES-D'ARMOR</v>
          </cell>
        </row>
        <row r="18">
          <cell r="B18" t="str">
            <v>29</v>
          </cell>
          <cell r="C18" t="str">
            <v>FINISTERE</v>
          </cell>
        </row>
        <row r="19">
          <cell r="B19" t="str">
            <v>56</v>
          </cell>
          <cell r="C19" t="str">
            <v>MORBIHAN</v>
          </cell>
        </row>
        <row r="20">
          <cell r="B20" t="str">
            <v>35</v>
          </cell>
          <cell r="C20" t="str">
            <v>ILLE-ET-VILAINE</v>
          </cell>
        </row>
        <row r="21">
          <cell r="A21" t="str">
            <v>CENTRE</v>
          </cell>
          <cell r="B21" t="str">
            <v>18</v>
          </cell>
          <cell r="C21" t="str">
            <v>CHER</v>
          </cell>
        </row>
        <row r="22">
          <cell r="B22" t="str">
            <v>28</v>
          </cell>
          <cell r="C22" t="str">
            <v>EURE-ET-LOIR</v>
          </cell>
        </row>
        <row r="23">
          <cell r="B23" t="str">
            <v>45</v>
          </cell>
          <cell r="C23" t="str">
            <v>LOIRET</v>
          </cell>
        </row>
        <row r="24">
          <cell r="B24" t="str">
            <v>41</v>
          </cell>
          <cell r="C24" t="str">
            <v>LOIR-ET-CHER</v>
          </cell>
        </row>
        <row r="25">
          <cell r="B25" t="str">
            <v>37</v>
          </cell>
          <cell r="C25" t="str">
            <v>INDRE-ET-LOIRE</v>
          </cell>
        </row>
        <row r="26">
          <cell r="B26" t="str">
            <v>36</v>
          </cell>
          <cell r="C26" t="str">
            <v>INDRE</v>
          </cell>
        </row>
        <row r="27">
          <cell r="A27" t="str">
            <v>CHAMPAGNE-ARDENNE</v>
          </cell>
          <cell r="B27" t="str">
            <v>08</v>
          </cell>
          <cell r="C27" t="str">
            <v>ARDENNES</v>
          </cell>
        </row>
        <row r="28">
          <cell r="B28" t="str">
            <v>10</v>
          </cell>
          <cell r="C28" t="str">
            <v>AUBE</v>
          </cell>
        </row>
        <row r="29">
          <cell r="B29" t="str">
            <v>51</v>
          </cell>
          <cell r="C29" t="str">
            <v>MARNE</v>
          </cell>
        </row>
        <row r="30">
          <cell r="B30" t="str">
            <v>52</v>
          </cell>
          <cell r="C30" t="str">
            <v>HAUTE-MARNE</v>
          </cell>
        </row>
        <row r="31">
          <cell r="A31" t="str">
            <v>CORSE</v>
          </cell>
          <cell r="B31" t="str">
            <v>20A</v>
          </cell>
          <cell r="C31" t="str">
            <v>CORSE-DU-SUD</v>
          </cell>
        </row>
        <row r="32">
          <cell r="B32" t="str">
            <v>20B</v>
          </cell>
          <cell r="C32" t="str">
            <v>HAUTE-CORSE</v>
          </cell>
        </row>
        <row r="33">
          <cell r="A33" t="str">
            <v>FRANCHE-COMTE</v>
          </cell>
          <cell r="B33" t="str">
            <v>25</v>
          </cell>
          <cell r="C33" t="str">
            <v>DOUBS</v>
          </cell>
        </row>
        <row r="34">
          <cell r="B34" t="str">
            <v>39</v>
          </cell>
          <cell r="C34" t="str">
            <v>JURA</v>
          </cell>
        </row>
        <row r="35">
          <cell r="B35" t="str">
            <v>90</v>
          </cell>
          <cell r="C35" t="str">
            <v>TERRITOIRE DE BELFORT</v>
          </cell>
        </row>
        <row r="36">
          <cell r="B36" t="str">
            <v>70</v>
          </cell>
          <cell r="C36" t="str">
            <v>HAUTE-SAONE</v>
          </cell>
        </row>
        <row r="37">
          <cell r="A37" t="str">
            <v>LANGUEDOC-ROUSSILLON</v>
          </cell>
          <cell r="B37" t="str">
            <v>66</v>
          </cell>
          <cell r="C37" t="str">
            <v>PYRENEES-ORIENTALES</v>
          </cell>
        </row>
        <row r="38">
          <cell r="B38" t="str">
            <v>48</v>
          </cell>
          <cell r="C38" t="str">
            <v>LOZERE</v>
          </cell>
        </row>
        <row r="39">
          <cell r="B39" t="str">
            <v>30</v>
          </cell>
          <cell r="C39" t="str">
            <v>GARD</v>
          </cell>
        </row>
        <row r="40">
          <cell r="B40" t="str">
            <v>34</v>
          </cell>
          <cell r="C40" t="str">
            <v>HERAULT</v>
          </cell>
        </row>
        <row r="41">
          <cell r="B41" t="str">
            <v>11</v>
          </cell>
          <cell r="C41" t="str">
            <v>AUDE</v>
          </cell>
        </row>
        <row r="42">
          <cell r="A42" t="str">
            <v>LIMOUSIN</v>
          </cell>
          <cell r="B42" t="str">
            <v>19</v>
          </cell>
          <cell r="C42" t="str">
            <v>CORREZE</v>
          </cell>
        </row>
        <row r="43">
          <cell r="B43" t="str">
            <v>87</v>
          </cell>
          <cell r="C43" t="str">
            <v>HAUTE-VIENNE</v>
          </cell>
        </row>
        <row r="44">
          <cell r="B44" t="str">
            <v>23</v>
          </cell>
          <cell r="C44" t="str">
            <v>CREUSE</v>
          </cell>
        </row>
        <row r="45">
          <cell r="A45" t="str">
            <v>LORRAINE</v>
          </cell>
          <cell r="B45" t="str">
            <v>54</v>
          </cell>
          <cell r="C45" t="str">
            <v>MEURTHE-ET-MOSELLE</v>
          </cell>
        </row>
        <row r="46">
          <cell r="B46" t="str">
            <v>57</v>
          </cell>
          <cell r="C46" t="str">
            <v>MOSELLE</v>
          </cell>
        </row>
        <row r="47">
          <cell r="B47" t="str">
            <v>88</v>
          </cell>
          <cell r="C47" t="str">
            <v>VOSGES</v>
          </cell>
        </row>
        <row r="48">
          <cell r="B48" t="str">
            <v>55</v>
          </cell>
          <cell r="C48" t="str">
            <v>MEUSE</v>
          </cell>
        </row>
        <row r="49">
          <cell r="A49" t="str">
            <v>MIDI-PYRENEES</v>
          </cell>
          <cell r="B49" t="str">
            <v>65</v>
          </cell>
          <cell r="C49" t="str">
            <v>HAUTES-PYRENEES</v>
          </cell>
        </row>
        <row r="50">
          <cell r="B50" t="str">
            <v>31</v>
          </cell>
          <cell r="C50" t="str">
            <v>HAUTE-GARONNE</v>
          </cell>
        </row>
        <row r="51">
          <cell r="B51" t="str">
            <v>81</v>
          </cell>
          <cell r="C51" t="str">
            <v>TARN</v>
          </cell>
        </row>
        <row r="52">
          <cell r="B52" t="str">
            <v>82</v>
          </cell>
          <cell r="C52" t="str">
            <v>TARN-ET-GARONNE</v>
          </cell>
        </row>
        <row r="53">
          <cell r="B53" t="str">
            <v>09</v>
          </cell>
          <cell r="C53" t="str">
            <v>ARIEGE</v>
          </cell>
        </row>
        <row r="54">
          <cell r="B54" t="str">
            <v>12</v>
          </cell>
          <cell r="C54" t="str">
            <v>AVEYRON</v>
          </cell>
        </row>
        <row r="55">
          <cell r="B55" t="str">
            <v>32</v>
          </cell>
          <cell r="C55" t="str">
            <v>GERS</v>
          </cell>
        </row>
        <row r="56">
          <cell r="B56" t="str">
            <v>46</v>
          </cell>
          <cell r="C56" t="str">
            <v>LOT</v>
          </cell>
        </row>
        <row r="57">
          <cell r="A57" t="str">
            <v>NORD-PAS-DE-CALAIS</v>
          </cell>
          <cell r="B57" t="str">
            <v>59</v>
          </cell>
          <cell r="C57" t="str">
            <v>NORD</v>
          </cell>
        </row>
        <row r="58">
          <cell r="B58" t="str">
            <v>62</v>
          </cell>
          <cell r="C58" t="str">
            <v>PAS-DE-CALAIS</v>
          </cell>
        </row>
        <row r="59">
          <cell r="A59" t="str">
            <v>BASSE-NORMANDIE</v>
          </cell>
          <cell r="B59" t="str">
            <v>14</v>
          </cell>
          <cell r="C59" t="str">
            <v>CALVADOS</v>
          </cell>
        </row>
        <row r="60">
          <cell r="B60" t="str">
            <v>61</v>
          </cell>
          <cell r="C60" t="str">
            <v>ORNE</v>
          </cell>
        </row>
        <row r="61">
          <cell r="B61" t="str">
            <v>50</v>
          </cell>
          <cell r="C61" t="str">
            <v>MANCHE</v>
          </cell>
        </row>
        <row r="62">
          <cell r="A62" t="str">
            <v>HAUTE-NORMANDIE</v>
          </cell>
          <cell r="B62" t="str">
            <v>27</v>
          </cell>
          <cell r="C62" t="str">
            <v>EURE</v>
          </cell>
        </row>
        <row r="63">
          <cell r="B63" t="str">
            <v>76</v>
          </cell>
          <cell r="C63" t="str">
            <v>SEINE-MARITIME</v>
          </cell>
        </row>
        <row r="64">
          <cell r="A64" t="str">
            <v>PAYS DE LA LOIRE</v>
          </cell>
          <cell r="B64" t="str">
            <v>44</v>
          </cell>
          <cell r="C64" t="str">
            <v>LOIRE-ATLANTIQUE</v>
          </cell>
        </row>
        <row r="65">
          <cell r="B65" t="str">
            <v>49</v>
          </cell>
          <cell r="C65" t="str">
            <v>MAINE-ET-LOIRE</v>
          </cell>
        </row>
        <row r="66">
          <cell r="B66" t="str">
            <v>72</v>
          </cell>
          <cell r="C66" t="str">
            <v>SARTHE</v>
          </cell>
        </row>
        <row r="67">
          <cell r="B67" t="str">
            <v>85</v>
          </cell>
          <cell r="C67" t="str">
            <v>VENDEE</v>
          </cell>
        </row>
        <row r="68">
          <cell r="B68" t="str">
            <v>53</v>
          </cell>
          <cell r="C68" t="str">
            <v>MAYENNE</v>
          </cell>
        </row>
        <row r="69">
          <cell r="A69" t="str">
            <v>PICARDIE</v>
          </cell>
          <cell r="B69" t="str">
            <v>02</v>
          </cell>
          <cell r="C69" t="str">
            <v>AISNE</v>
          </cell>
        </row>
        <row r="70">
          <cell r="B70" t="str">
            <v>80</v>
          </cell>
          <cell r="C70" t="str">
            <v>SOMME</v>
          </cell>
        </row>
        <row r="71">
          <cell r="B71" t="str">
            <v>60</v>
          </cell>
          <cell r="C71" t="str">
            <v>OISE</v>
          </cell>
        </row>
        <row r="72">
          <cell r="A72" t="str">
            <v>POITOU-CHARENTES</v>
          </cell>
          <cell r="B72" t="str">
            <v>16</v>
          </cell>
          <cell r="C72" t="str">
            <v>CHARENTE</v>
          </cell>
        </row>
        <row r="73">
          <cell r="B73" t="str">
            <v>17</v>
          </cell>
          <cell r="C73" t="str">
            <v>CHARENTE-MARITIME</v>
          </cell>
        </row>
        <row r="74">
          <cell r="B74" t="str">
            <v>86</v>
          </cell>
          <cell r="C74" t="str">
            <v>VIENNE</v>
          </cell>
        </row>
        <row r="75">
          <cell r="B75" t="str">
            <v>79</v>
          </cell>
          <cell r="C75" t="str">
            <v>DEUX-SEVRES</v>
          </cell>
        </row>
        <row r="76">
          <cell r="A76" t="str">
            <v>PROVENCE-ALPES-COTE D'AZUR</v>
          </cell>
          <cell r="B76" t="str">
            <v>04</v>
          </cell>
          <cell r="C76" t="str">
            <v>ALPES-DE-HAUTE-PROVENCE</v>
          </cell>
        </row>
        <row r="77">
          <cell r="B77" t="str">
            <v>84</v>
          </cell>
          <cell r="C77" t="str">
            <v>VAUCLUSE</v>
          </cell>
        </row>
        <row r="78">
          <cell r="B78" t="str">
            <v>83</v>
          </cell>
          <cell r="C78" t="str">
            <v>VAR</v>
          </cell>
        </row>
        <row r="79">
          <cell r="B79" t="str">
            <v>13</v>
          </cell>
          <cell r="C79" t="str">
            <v>BOUCHES-DU-RHONE</v>
          </cell>
        </row>
        <row r="80">
          <cell r="B80" t="str">
            <v>06</v>
          </cell>
          <cell r="C80" t="str">
            <v>ALPES-MARITIMES</v>
          </cell>
        </row>
        <row r="81">
          <cell r="B81" t="str">
            <v>05</v>
          </cell>
          <cell r="C81" t="str">
            <v>HAUTES-ALPES</v>
          </cell>
        </row>
        <row r="82">
          <cell r="A82" t="str">
            <v>RHONE-ALPES</v>
          </cell>
          <cell r="B82" t="str">
            <v>01</v>
          </cell>
          <cell r="C82" t="str">
            <v>AIN</v>
          </cell>
        </row>
        <row r="83">
          <cell r="B83" t="str">
            <v>26</v>
          </cell>
          <cell r="C83" t="str">
            <v>DROME</v>
          </cell>
        </row>
        <row r="84">
          <cell r="B84" t="str">
            <v>42</v>
          </cell>
          <cell r="C84" t="str">
            <v>LOIRE</v>
          </cell>
        </row>
        <row r="85">
          <cell r="B85" t="str">
            <v>73</v>
          </cell>
          <cell r="C85" t="str">
            <v>SAVOIE</v>
          </cell>
        </row>
        <row r="86">
          <cell r="B86" t="str">
            <v>74</v>
          </cell>
          <cell r="C86" t="str">
            <v>HAUTE-SAVOIE</v>
          </cell>
        </row>
        <row r="87">
          <cell r="B87" t="str">
            <v>69</v>
          </cell>
          <cell r="C87" t="str">
            <v>RHONE</v>
          </cell>
        </row>
        <row r="88">
          <cell r="B88" t="str">
            <v>38</v>
          </cell>
          <cell r="C88" t="str">
            <v>ISERE</v>
          </cell>
        </row>
        <row r="89">
          <cell r="B89" t="str">
            <v>07</v>
          </cell>
          <cell r="C89" t="str">
            <v>ARDECHE</v>
          </cell>
        </row>
        <row r="90">
          <cell r="A90" t="str">
            <v>ILE-DE-FRANCE</v>
          </cell>
          <cell r="B90" t="str">
            <v>94</v>
          </cell>
          <cell r="C90" t="str">
            <v>VAL-DE-MARNE</v>
          </cell>
        </row>
        <row r="91">
          <cell r="B91" t="str">
            <v>78</v>
          </cell>
          <cell r="C91" t="str">
            <v>YVELINES</v>
          </cell>
        </row>
        <row r="92">
          <cell r="B92" t="str">
            <v>92</v>
          </cell>
          <cell r="C92" t="str">
            <v>HAUTS-DE-SEINE</v>
          </cell>
        </row>
        <row r="93">
          <cell r="B93" t="str">
            <v>93</v>
          </cell>
          <cell r="C93" t="str">
            <v>SEINE-ST-DENIS</v>
          </cell>
        </row>
        <row r="94">
          <cell r="B94" t="str">
            <v>91</v>
          </cell>
          <cell r="C94" t="str">
            <v>ESSONNE</v>
          </cell>
        </row>
        <row r="95">
          <cell r="B95" t="str">
            <v>77</v>
          </cell>
          <cell r="C95" t="str">
            <v>SEINE-ET-MARNE</v>
          </cell>
        </row>
        <row r="96">
          <cell r="B96" t="str">
            <v>95</v>
          </cell>
          <cell r="C96" t="str">
            <v>VAL-D'OISE</v>
          </cell>
        </row>
        <row r="97">
          <cell r="B97" t="str">
            <v>75</v>
          </cell>
          <cell r="C97" t="str">
            <v>PARIS</v>
          </cell>
        </row>
        <row r="98">
          <cell r="A98" t="str">
            <v>GUADELOUPE</v>
          </cell>
          <cell r="B98" t="str">
            <v>971</v>
          </cell>
          <cell r="C98" t="str">
            <v>GUADELOUPE</v>
          </cell>
        </row>
        <row r="99">
          <cell r="A99" t="str">
            <v>GUYANE</v>
          </cell>
          <cell r="B99" t="str">
            <v>973</v>
          </cell>
          <cell r="C99" t="str">
            <v>GUYANE</v>
          </cell>
        </row>
        <row r="100">
          <cell r="A100" t="str">
            <v>MARTINIQUE</v>
          </cell>
          <cell r="B100" t="str">
            <v>972</v>
          </cell>
          <cell r="C100" t="str">
            <v>MARTINIQUE</v>
          </cell>
        </row>
        <row r="101">
          <cell r="A101" t="str">
            <v>REUNION</v>
          </cell>
          <cell r="B101" t="str">
            <v>974</v>
          </cell>
          <cell r="C101" t="str">
            <v>REUNION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#BusinessQuery#"/>
      <sheetName val="synthèse"/>
      <sheetName val="PFA 2011"/>
      <sheetName val="PFIA 2011 PFA+DGF+DI"/>
      <sheetName val="PFIA 2011 PFA+DGF"/>
      <sheetName val="PFIA 2011 PFA+DF"/>
      <sheetName val="echantillon"/>
      <sheetName val="s1"/>
      <sheetName val="s2"/>
      <sheetName val="s3"/>
      <sheetName val="s4"/>
      <sheetName val="s5"/>
      <sheetName val="s6"/>
      <sheetName val="BAM PFA"/>
      <sheetName val="PFA"/>
      <sheetName val="Dotation"/>
      <sheetName val="verif"/>
      <sheetName val="PFA EPCI"/>
      <sheetName val="PFA EPCI avec loga"/>
      <sheetName val="CPS+autres impo"/>
      <sheetName val="communes"/>
      <sheetName val="epci"/>
      <sheetName val="REI 3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9"/>
  <sheetViews>
    <sheetView showGridLines="0" tabSelected="1" view="pageBreakPreview" zoomScaleSheetLayoutView="100" zoomScalePageLayoutView="0" workbookViewId="0" topLeftCell="A2">
      <selection activeCell="F114" sqref="F114:G114"/>
    </sheetView>
  </sheetViews>
  <sheetFormatPr defaultColWidth="11.421875" defaultRowHeight="15"/>
  <cols>
    <col min="1" max="1" width="20.140625" style="1" customWidth="1"/>
    <col min="2" max="2" width="20.57421875" style="2" customWidth="1"/>
    <col min="3" max="3" width="22.8515625" style="2" customWidth="1"/>
    <col min="4" max="4" width="17.7109375" style="2" customWidth="1"/>
    <col min="5" max="5" width="19.8515625" style="2" customWidth="1"/>
    <col min="6" max="6" width="16.421875" style="2" customWidth="1"/>
    <col min="7" max="8" width="20.421875" style="2" customWidth="1"/>
    <col min="9" max="9" width="18.421875" style="2" customWidth="1"/>
    <col min="10" max="10" width="17.8515625" style="2" customWidth="1"/>
    <col min="11" max="11" width="17.00390625" style="2" customWidth="1"/>
    <col min="12" max="16384" width="11.421875" style="2" customWidth="1"/>
  </cols>
  <sheetData>
    <row r="1" ht="15" thickBot="1"/>
    <row r="2" spans="1:11" s="3" customFormat="1" ht="21" thickBot="1">
      <c r="A2" s="130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2"/>
    </row>
    <row r="3" spans="1:11" ht="15" thickBot="1">
      <c r="A3" s="4"/>
      <c r="B3" s="5"/>
      <c r="C3" s="5"/>
      <c r="D3" s="5"/>
      <c r="E3" s="5"/>
      <c r="F3" s="5"/>
      <c r="G3" s="6"/>
      <c r="H3" s="6"/>
      <c r="I3" s="6"/>
      <c r="J3" s="6"/>
      <c r="K3" s="7"/>
    </row>
    <row r="4" spans="1:11" ht="29.25" thickBot="1">
      <c r="A4" s="8" t="s">
        <v>1</v>
      </c>
      <c r="B4" s="123"/>
      <c r="C4" s="5"/>
      <c r="D4" s="9" t="s">
        <v>2</v>
      </c>
      <c r="E4" s="98"/>
      <c r="F4" s="10"/>
      <c r="G4" s="11"/>
      <c r="H4" s="6"/>
      <c r="I4" s="6"/>
      <c r="J4" s="6"/>
      <c r="K4" s="7"/>
    </row>
    <row r="5" spans="1:11" ht="15" thickBot="1">
      <c r="A5" s="12"/>
      <c r="B5" s="6"/>
      <c r="C5" s="6"/>
      <c r="D5" s="6"/>
      <c r="E5" s="6"/>
      <c r="F5" s="6"/>
      <c r="G5" s="6"/>
      <c r="H5" s="6"/>
      <c r="I5" s="6"/>
      <c r="J5" s="6"/>
      <c r="K5" s="7"/>
    </row>
    <row r="6" spans="1:11" ht="18.75" thickBot="1">
      <c r="A6" s="133" t="s">
        <v>3</v>
      </c>
      <c r="B6" s="134"/>
      <c r="C6" s="134"/>
      <c r="D6" s="134"/>
      <c r="E6" s="134"/>
      <c r="F6" s="134"/>
      <c r="G6" s="134"/>
      <c r="H6" s="134"/>
      <c r="I6" s="134"/>
      <c r="J6" s="134"/>
      <c r="K6" s="135"/>
    </row>
    <row r="7" spans="1:11" ht="15" thickBot="1">
      <c r="A7" s="4"/>
      <c r="B7" s="5"/>
      <c r="C7" s="5"/>
      <c r="D7" s="6"/>
      <c r="E7" s="6"/>
      <c r="F7" s="6"/>
      <c r="G7" s="6"/>
      <c r="H7" s="6"/>
      <c r="I7" s="6"/>
      <c r="J7" s="6"/>
      <c r="K7" s="7"/>
    </row>
    <row r="8" spans="1:11" ht="42.75">
      <c r="A8" s="136" t="s">
        <v>4</v>
      </c>
      <c r="B8" s="137"/>
      <c r="C8" s="13"/>
      <c r="D8" s="6"/>
      <c r="E8" s="14" t="s">
        <v>5</v>
      </c>
      <c r="F8" s="15"/>
      <c r="G8" s="6"/>
      <c r="H8" s="6"/>
      <c r="I8" s="14" t="s">
        <v>6</v>
      </c>
      <c r="J8" s="15"/>
      <c r="K8" s="7"/>
    </row>
    <row r="9" spans="1:11" ht="42.75">
      <c r="A9" s="138" t="s">
        <v>7</v>
      </c>
      <c r="B9" s="139"/>
      <c r="C9" s="16"/>
      <c r="D9" s="6"/>
      <c r="E9" s="17" t="s">
        <v>10</v>
      </c>
      <c r="F9" s="18"/>
      <c r="G9" s="6"/>
      <c r="H9" s="6"/>
      <c r="I9" s="17" t="s">
        <v>8</v>
      </c>
      <c r="J9" s="18"/>
      <c r="K9" s="7"/>
    </row>
    <row r="10" spans="1:11" ht="43.5" thickBot="1">
      <c r="A10" s="140" t="s">
        <v>9</v>
      </c>
      <c r="B10" s="141"/>
      <c r="C10" s="103">
        <f>C8+C9</f>
        <v>0</v>
      </c>
      <c r="D10" s="6"/>
      <c r="E10" s="17" t="s">
        <v>12</v>
      </c>
      <c r="F10" s="18"/>
      <c r="G10" s="6"/>
      <c r="H10" s="6"/>
      <c r="I10" s="17" t="s">
        <v>11</v>
      </c>
      <c r="J10" s="18"/>
      <c r="K10" s="7"/>
    </row>
    <row r="11" spans="1:11" ht="47.25" customHeight="1" thickBot="1">
      <c r="A11" s="12"/>
      <c r="B11" s="6"/>
      <c r="C11" s="6"/>
      <c r="D11" s="6"/>
      <c r="G11" s="6"/>
      <c r="H11" s="6"/>
      <c r="I11" s="19" t="s">
        <v>13</v>
      </c>
      <c r="J11" s="20"/>
      <c r="K11" s="7"/>
    </row>
    <row r="12" spans="1:12" ht="15" customHeight="1" thickBot="1">
      <c r="A12" s="12"/>
      <c r="B12" s="6"/>
      <c r="C12" s="6"/>
      <c r="D12" s="6"/>
      <c r="E12" s="21"/>
      <c r="F12" s="21"/>
      <c r="G12" s="21"/>
      <c r="H12" s="21"/>
      <c r="I12" s="21"/>
      <c r="J12" s="21"/>
      <c r="K12" s="22"/>
      <c r="L12" s="21"/>
    </row>
    <row r="13" spans="1:11" s="23" customFormat="1" ht="18.75" thickBot="1">
      <c r="A13" s="133" t="s">
        <v>14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5"/>
    </row>
    <row r="14" spans="1:11" ht="15" thickBot="1">
      <c r="A14" s="12"/>
      <c r="B14" s="6"/>
      <c r="C14" s="6"/>
      <c r="D14" s="6"/>
      <c r="E14" s="6"/>
      <c r="F14" s="6"/>
      <c r="G14" s="6"/>
      <c r="H14" s="6"/>
      <c r="I14" s="6"/>
      <c r="J14" s="6"/>
      <c r="K14" s="7"/>
    </row>
    <row r="15" spans="1:10" s="31" customFormat="1" ht="45.75" customHeight="1" thickBot="1">
      <c r="A15" s="12"/>
      <c r="B15" s="24" t="s">
        <v>15</v>
      </c>
      <c r="C15" s="118" t="s">
        <v>25</v>
      </c>
      <c r="D15" s="25" t="s">
        <v>50</v>
      </c>
      <c r="E15" s="26" t="s">
        <v>16</v>
      </c>
      <c r="F15" s="27"/>
      <c r="G15" s="114" t="s">
        <v>17</v>
      </c>
      <c r="H15" s="28" t="s">
        <v>18</v>
      </c>
      <c r="I15" s="29" t="s">
        <v>49</v>
      </c>
      <c r="J15" s="30" t="s">
        <v>16</v>
      </c>
    </row>
    <row r="16" spans="1:10" s="1" customFormat="1" ht="33.75" customHeight="1">
      <c r="A16" s="124" t="s">
        <v>19</v>
      </c>
      <c r="B16" s="32"/>
      <c r="C16" s="33"/>
      <c r="D16" s="34">
        <f>+ROUND($C$8*J11,0)</f>
        <v>0</v>
      </c>
      <c r="E16" s="35">
        <f>D16-C16</f>
        <v>0</v>
      </c>
      <c r="F16" s="21"/>
      <c r="G16" s="36"/>
      <c r="H16" s="37"/>
      <c r="I16" s="38">
        <f>$J$11*$H$18</f>
        <v>0</v>
      </c>
      <c r="J16" s="39">
        <f>I16-H16</f>
        <v>0</v>
      </c>
    </row>
    <row r="17" spans="1:10" s="1" customFormat="1" ht="33.75" customHeight="1" thickBot="1">
      <c r="A17" s="125" t="s">
        <v>20</v>
      </c>
      <c r="B17" s="126">
        <f>IF(B16&lt;&gt;"",1-B16,"")</f>
      </c>
      <c r="C17" s="127"/>
      <c r="D17" s="128">
        <f>C8-D16</f>
        <v>0</v>
      </c>
      <c r="E17" s="129">
        <f>D17-C17</f>
        <v>0</v>
      </c>
      <c r="F17" s="21"/>
      <c r="G17" s="116">
        <f>IF(G16&lt;&gt;"",1-G16,"")</f>
      </c>
      <c r="H17" s="37"/>
      <c r="I17" s="38">
        <f>H18-I16</f>
        <v>0</v>
      </c>
      <c r="J17" s="39">
        <f>I17-H17</f>
        <v>0</v>
      </c>
    </row>
    <row r="18" spans="1:10" s="1" customFormat="1" ht="18.75" customHeight="1" thickBot="1">
      <c r="A18" s="41" t="s">
        <v>21</v>
      </c>
      <c r="B18" s="42">
        <f>IF(B17="",0,B16+B17)</f>
        <v>0</v>
      </c>
      <c r="C18" s="43">
        <f>C16+C17</f>
        <v>0</v>
      </c>
      <c r="D18" s="44">
        <f>D16+D17</f>
        <v>0</v>
      </c>
      <c r="E18" s="45">
        <f>D18-C18</f>
        <v>0</v>
      </c>
      <c r="F18" s="21"/>
      <c r="G18" s="42">
        <f>IF(G17="",0,G16+G17)</f>
        <v>0</v>
      </c>
      <c r="H18" s="102">
        <f>H16+H17</f>
        <v>0</v>
      </c>
      <c r="I18" s="46">
        <f>I16+I17</f>
        <v>0</v>
      </c>
      <c r="J18" s="47">
        <f>H18-I18</f>
        <v>0</v>
      </c>
    </row>
    <row r="19" spans="1:11" ht="15" thickBot="1">
      <c r="A19" s="12"/>
      <c r="B19" s="6"/>
      <c r="C19" s="6"/>
      <c r="D19" s="6"/>
      <c r="E19" s="6"/>
      <c r="F19" s="6"/>
      <c r="G19" s="6"/>
      <c r="H19" s="6"/>
      <c r="I19" s="6"/>
      <c r="J19" s="6"/>
      <c r="K19" s="7"/>
    </row>
    <row r="20" spans="1:11" s="23" customFormat="1" ht="18.75" thickBot="1">
      <c r="A20" s="133" t="s">
        <v>44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5"/>
    </row>
    <row r="21" spans="1:11" ht="15" thickBot="1">
      <c r="A21" s="12"/>
      <c r="B21" s="6"/>
      <c r="C21" s="6"/>
      <c r="D21" s="6"/>
      <c r="E21" s="6"/>
      <c r="F21" s="6"/>
      <c r="G21" s="6"/>
      <c r="H21" s="6"/>
      <c r="I21" s="6"/>
      <c r="J21" s="6"/>
      <c r="K21" s="7"/>
    </row>
    <row r="22" spans="1:11" s="31" customFormat="1" ht="30" customHeight="1" thickBot="1">
      <c r="A22" s="48">
        <f>+TEXT(A24,"")</f>
      </c>
      <c r="B22" s="6"/>
      <c r="C22" s="146" t="s">
        <v>22</v>
      </c>
      <c r="D22" s="147"/>
      <c r="E22" s="147"/>
      <c r="F22" s="147"/>
      <c r="G22" s="148"/>
      <c r="H22" s="146" t="s">
        <v>53</v>
      </c>
      <c r="I22" s="147"/>
      <c r="J22" s="147"/>
      <c r="K22" s="148"/>
    </row>
    <row r="23" spans="1:11" s="31" customFormat="1" ht="45" customHeight="1" thickBot="1">
      <c r="A23" s="49" t="s">
        <v>23</v>
      </c>
      <c r="B23" s="50" t="s">
        <v>24</v>
      </c>
      <c r="C23" s="49" t="s">
        <v>15</v>
      </c>
      <c r="D23" s="51" t="s">
        <v>25</v>
      </c>
      <c r="E23" s="51" t="s">
        <v>48</v>
      </c>
      <c r="F23" s="52" t="s">
        <v>18</v>
      </c>
      <c r="G23" s="94" t="s">
        <v>26</v>
      </c>
      <c r="H23" s="49" t="s">
        <v>52</v>
      </c>
      <c r="I23" s="49" t="s">
        <v>45</v>
      </c>
      <c r="J23" s="51" t="s">
        <v>46</v>
      </c>
      <c r="K23" s="52" t="s">
        <v>47</v>
      </c>
    </row>
    <row r="24" spans="1:11" ht="16.5" customHeight="1">
      <c r="A24" s="53"/>
      <c r="B24" s="54"/>
      <c r="C24" s="56"/>
      <c r="D24" s="57"/>
      <c r="E24" s="58"/>
      <c r="F24" s="55"/>
      <c r="G24" s="95">
        <f aca="true" t="shared" si="0" ref="G24:G60">+F24+D24</f>
        <v>0</v>
      </c>
      <c r="H24" s="105"/>
      <c r="I24" s="105"/>
      <c r="J24" s="57"/>
      <c r="K24" s="106"/>
    </row>
    <row r="25" spans="1:11" ht="16.5" customHeight="1">
      <c r="A25" s="113"/>
      <c r="B25" s="60"/>
      <c r="C25" s="56"/>
      <c r="D25" s="57"/>
      <c r="E25" s="58"/>
      <c r="F25" s="55"/>
      <c r="G25" s="96">
        <f t="shared" si="0"/>
        <v>0</v>
      </c>
      <c r="H25" s="107"/>
      <c r="I25" s="107"/>
      <c r="J25" s="37"/>
      <c r="K25" s="16"/>
    </row>
    <row r="26" spans="1:11" ht="14.25">
      <c r="A26" s="113"/>
      <c r="B26" s="60"/>
      <c r="C26" s="56"/>
      <c r="D26" s="57"/>
      <c r="E26" s="58"/>
      <c r="F26" s="55"/>
      <c r="G26" s="96">
        <f t="shared" si="0"/>
        <v>0</v>
      </c>
      <c r="H26" s="107"/>
      <c r="I26" s="107"/>
      <c r="J26" s="37"/>
      <c r="K26" s="16"/>
    </row>
    <row r="27" spans="1:11" ht="14.25">
      <c r="A27" s="113"/>
      <c r="B27" s="60"/>
      <c r="C27" s="56"/>
      <c r="D27" s="57"/>
      <c r="E27" s="58"/>
      <c r="F27" s="55"/>
      <c r="G27" s="96">
        <f t="shared" si="0"/>
        <v>0</v>
      </c>
      <c r="H27" s="107"/>
      <c r="I27" s="107"/>
      <c r="J27" s="37"/>
      <c r="K27" s="16"/>
    </row>
    <row r="28" spans="1:11" ht="14.25">
      <c r="A28" s="113"/>
      <c r="B28" s="60"/>
      <c r="C28" s="56"/>
      <c r="D28" s="57"/>
      <c r="E28" s="58"/>
      <c r="F28" s="55"/>
      <c r="G28" s="96">
        <f t="shared" si="0"/>
        <v>0</v>
      </c>
      <c r="H28" s="107"/>
      <c r="I28" s="107"/>
      <c r="J28" s="37"/>
      <c r="K28" s="16"/>
    </row>
    <row r="29" spans="1:11" ht="14.25">
      <c r="A29" s="113"/>
      <c r="B29" s="60"/>
      <c r="C29" s="56"/>
      <c r="D29" s="57"/>
      <c r="E29" s="58"/>
      <c r="F29" s="55"/>
      <c r="G29" s="96">
        <f t="shared" si="0"/>
        <v>0</v>
      </c>
      <c r="H29" s="107"/>
      <c r="I29" s="107"/>
      <c r="J29" s="37"/>
      <c r="K29" s="16"/>
    </row>
    <row r="30" spans="1:11" ht="14.25">
      <c r="A30" s="113"/>
      <c r="B30" s="60"/>
      <c r="C30" s="56"/>
      <c r="D30" s="57"/>
      <c r="E30" s="58"/>
      <c r="F30" s="55"/>
      <c r="G30" s="96">
        <f t="shared" si="0"/>
        <v>0</v>
      </c>
      <c r="H30" s="107"/>
      <c r="I30" s="107"/>
      <c r="J30" s="37"/>
      <c r="K30" s="16"/>
    </row>
    <row r="31" spans="1:11" ht="14.25">
      <c r="A31" s="113"/>
      <c r="B31" s="60"/>
      <c r="C31" s="56"/>
      <c r="D31" s="57"/>
      <c r="E31" s="58"/>
      <c r="F31" s="55"/>
      <c r="G31" s="96">
        <f t="shared" si="0"/>
        <v>0</v>
      </c>
      <c r="H31" s="107"/>
      <c r="I31" s="107"/>
      <c r="J31" s="37"/>
      <c r="K31" s="16"/>
    </row>
    <row r="32" spans="1:11" ht="14.25">
      <c r="A32" s="113"/>
      <c r="B32" s="60"/>
      <c r="C32" s="62"/>
      <c r="D32" s="57"/>
      <c r="E32" s="63"/>
      <c r="F32" s="55"/>
      <c r="G32" s="96">
        <f t="shared" si="0"/>
        <v>0</v>
      </c>
      <c r="H32" s="107"/>
      <c r="I32" s="107"/>
      <c r="J32" s="37"/>
      <c r="K32" s="16"/>
    </row>
    <row r="33" spans="1:11" ht="14.25">
      <c r="A33" s="113"/>
      <c r="B33" s="60"/>
      <c r="C33" s="62"/>
      <c r="D33" s="57"/>
      <c r="E33" s="63"/>
      <c r="F33" s="55"/>
      <c r="G33" s="96">
        <f t="shared" si="0"/>
        <v>0</v>
      </c>
      <c r="H33" s="107"/>
      <c r="I33" s="107"/>
      <c r="J33" s="37"/>
      <c r="K33" s="16"/>
    </row>
    <row r="34" spans="1:11" ht="14.25">
      <c r="A34" s="59"/>
      <c r="B34" s="60"/>
      <c r="C34" s="62"/>
      <c r="D34" s="57"/>
      <c r="E34" s="63"/>
      <c r="F34" s="55"/>
      <c r="G34" s="96">
        <f t="shared" si="0"/>
        <v>0</v>
      </c>
      <c r="H34" s="107"/>
      <c r="I34" s="107"/>
      <c r="J34" s="37"/>
      <c r="K34" s="16"/>
    </row>
    <row r="35" spans="1:11" ht="14.25">
      <c r="A35" s="59"/>
      <c r="B35" s="60"/>
      <c r="C35" s="62"/>
      <c r="D35" s="57"/>
      <c r="E35" s="63"/>
      <c r="F35" s="55"/>
      <c r="G35" s="96">
        <f t="shared" si="0"/>
        <v>0</v>
      </c>
      <c r="H35" s="107"/>
      <c r="I35" s="107"/>
      <c r="J35" s="37"/>
      <c r="K35" s="16"/>
    </row>
    <row r="36" spans="1:11" ht="14.25">
      <c r="A36" s="59"/>
      <c r="B36" s="60"/>
      <c r="C36" s="62"/>
      <c r="D36" s="57"/>
      <c r="E36" s="63"/>
      <c r="F36" s="55"/>
      <c r="G36" s="96">
        <f t="shared" si="0"/>
        <v>0</v>
      </c>
      <c r="H36" s="107"/>
      <c r="I36" s="107"/>
      <c r="J36" s="37"/>
      <c r="K36" s="16"/>
    </row>
    <row r="37" spans="1:11" ht="14.25">
      <c r="A37" s="59"/>
      <c r="B37" s="60"/>
      <c r="C37" s="62"/>
      <c r="D37" s="57"/>
      <c r="E37" s="63"/>
      <c r="F37" s="55"/>
      <c r="G37" s="96">
        <f t="shared" si="0"/>
        <v>0</v>
      </c>
      <c r="H37" s="107"/>
      <c r="I37" s="107"/>
      <c r="J37" s="37"/>
      <c r="K37" s="16"/>
    </row>
    <row r="38" spans="1:11" ht="14.25">
      <c r="A38" s="59"/>
      <c r="B38" s="60"/>
      <c r="C38" s="62"/>
      <c r="D38" s="57"/>
      <c r="E38" s="63"/>
      <c r="F38" s="55"/>
      <c r="G38" s="96">
        <f t="shared" si="0"/>
        <v>0</v>
      </c>
      <c r="H38" s="107"/>
      <c r="I38" s="107"/>
      <c r="J38" s="37"/>
      <c r="K38" s="16"/>
    </row>
    <row r="39" spans="1:11" ht="14.25">
      <c r="A39" s="59"/>
      <c r="B39" s="60"/>
      <c r="C39" s="62"/>
      <c r="D39" s="57"/>
      <c r="E39" s="63"/>
      <c r="F39" s="55"/>
      <c r="G39" s="96">
        <f t="shared" si="0"/>
        <v>0</v>
      </c>
      <c r="H39" s="107"/>
      <c r="I39" s="107"/>
      <c r="J39" s="37"/>
      <c r="K39" s="16"/>
    </row>
    <row r="40" spans="1:11" ht="14.25">
      <c r="A40" s="59"/>
      <c r="B40" s="60"/>
      <c r="C40" s="62"/>
      <c r="D40" s="57"/>
      <c r="E40" s="63"/>
      <c r="F40" s="55"/>
      <c r="G40" s="96">
        <f t="shared" si="0"/>
        <v>0</v>
      </c>
      <c r="H40" s="107"/>
      <c r="I40" s="107"/>
      <c r="J40" s="37"/>
      <c r="K40" s="16"/>
    </row>
    <row r="41" spans="1:11" ht="14.25">
      <c r="A41" s="59"/>
      <c r="B41" s="60"/>
      <c r="C41" s="62"/>
      <c r="D41" s="57"/>
      <c r="E41" s="63"/>
      <c r="F41" s="55"/>
      <c r="G41" s="96">
        <f t="shared" si="0"/>
        <v>0</v>
      </c>
      <c r="H41" s="107"/>
      <c r="I41" s="107"/>
      <c r="J41" s="37"/>
      <c r="K41" s="16"/>
    </row>
    <row r="42" spans="1:11" ht="14.25">
      <c r="A42" s="59"/>
      <c r="B42" s="60"/>
      <c r="C42" s="62"/>
      <c r="D42" s="57"/>
      <c r="E42" s="63"/>
      <c r="F42" s="55"/>
      <c r="G42" s="96">
        <f t="shared" si="0"/>
        <v>0</v>
      </c>
      <c r="H42" s="107"/>
      <c r="I42" s="107"/>
      <c r="J42" s="37"/>
      <c r="K42" s="16"/>
    </row>
    <row r="43" spans="1:11" ht="14.25">
      <c r="A43" s="59"/>
      <c r="B43" s="60"/>
      <c r="C43" s="62"/>
      <c r="D43" s="57"/>
      <c r="E43" s="63"/>
      <c r="F43" s="55"/>
      <c r="G43" s="96">
        <f t="shared" si="0"/>
        <v>0</v>
      </c>
      <c r="H43" s="107"/>
      <c r="I43" s="107"/>
      <c r="J43" s="37"/>
      <c r="K43" s="16"/>
    </row>
    <row r="44" spans="1:11" ht="14.25">
      <c r="A44" s="59"/>
      <c r="B44" s="60"/>
      <c r="C44" s="62"/>
      <c r="D44" s="57"/>
      <c r="E44" s="63"/>
      <c r="F44" s="55"/>
      <c r="G44" s="96">
        <f t="shared" si="0"/>
        <v>0</v>
      </c>
      <c r="H44" s="107"/>
      <c r="I44" s="107"/>
      <c r="J44" s="37"/>
      <c r="K44" s="16"/>
    </row>
    <row r="45" spans="1:11" ht="14.25">
      <c r="A45" s="59"/>
      <c r="B45" s="60"/>
      <c r="C45" s="62"/>
      <c r="D45" s="57"/>
      <c r="E45" s="63"/>
      <c r="F45" s="55"/>
      <c r="G45" s="96">
        <f t="shared" si="0"/>
        <v>0</v>
      </c>
      <c r="H45" s="107"/>
      <c r="I45" s="107"/>
      <c r="J45" s="37"/>
      <c r="K45" s="16"/>
    </row>
    <row r="46" spans="1:11" ht="14.25">
      <c r="A46" s="59"/>
      <c r="B46" s="60"/>
      <c r="C46" s="62"/>
      <c r="D46" s="57"/>
      <c r="E46" s="63"/>
      <c r="F46" s="55"/>
      <c r="G46" s="96">
        <f t="shared" si="0"/>
        <v>0</v>
      </c>
      <c r="H46" s="107"/>
      <c r="I46" s="107"/>
      <c r="J46" s="37"/>
      <c r="K46" s="16"/>
    </row>
    <row r="47" spans="1:11" ht="14.25">
      <c r="A47" s="59"/>
      <c r="B47" s="60"/>
      <c r="C47" s="62"/>
      <c r="D47" s="57"/>
      <c r="E47" s="63"/>
      <c r="F47" s="55"/>
      <c r="G47" s="96">
        <f t="shared" si="0"/>
        <v>0</v>
      </c>
      <c r="H47" s="107"/>
      <c r="I47" s="107"/>
      <c r="J47" s="37"/>
      <c r="K47" s="16"/>
    </row>
    <row r="48" spans="1:11" ht="14.25">
      <c r="A48" s="59"/>
      <c r="B48" s="60"/>
      <c r="C48" s="62"/>
      <c r="D48" s="57"/>
      <c r="E48" s="63"/>
      <c r="F48" s="55"/>
      <c r="G48" s="96">
        <f t="shared" si="0"/>
        <v>0</v>
      </c>
      <c r="H48" s="107"/>
      <c r="I48" s="107"/>
      <c r="J48" s="37"/>
      <c r="K48" s="16"/>
    </row>
    <row r="49" spans="1:11" ht="14.25">
      <c r="A49" s="59"/>
      <c r="B49" s="60"/>
      <c r="C49" s="62"/>
      <c r="D49" s="57"/>
      <c r="E49" s="63"/>
      <c r="F49" s="55"/>
      <c r="G49" s="96">
        <f t="shared" si="0"/>
        <v>0</v>
      </c>
      <c r="H49" s="107"/>
      <c r="I49" s="107"/>
      <c r="J49" s="37"/>
      <c r="K49" s="16"/>
    </row>
    <row r="50" spans="1:11" ht="14.25">
      <c r="A50" s="59"/>
      <c r="B50" s="60"/>
      <c r="C50" s="62"/>
      <c r="D50" s="57"/>
      <c r="E50" s="63"/>
      <c r="F50" s="55"/>
      <c r="G50" s="96">
        <f t="shared" si="0"/>
        <v>0</v>
      </c>
      <c r="H50" s="107"/>
      <c r="I50" s="107"/>
      <c r="J50" s="37"/>
      <c r="K50" s="16"/>
    </row>
    <row r="51" spans="1:11" ht="14.25">
      <c r="A51" s="59"/>
      <c r="B51" s="60"/>
      <c r="C51" s="62"/>
      <c r="D51" s="57"/>
      <c r="E51" s="63"/>
      <c r="F51" s="55"/>
      <c r="G51" s="96">
        <f t="shared" si="0"/>
        <v>0</v>
      </c>
      <c r="H51" s="107"/>
      <c r="I51" s="107"/>
      <c r="J51" s="37"/>
      <c r="K51" s="16"/>
    </row>
    <row r="52" spans="1:11" ht="14.25">
      <c r="A52" s="59"/>
      <c r="B52" s="60"/>
      <c r="C52" s="62"/>
      <c r="D52" s="57"/>
      <c r="E52" s="63"/>
      <c r="F52" s="55"/>
      <c r="G52" s="96">
        <f t="shared" si="0"/>
        <v>0</v>
      </c>
      <c r="H52" s="107"/>
      <c r="I52" s="107"/>
      <c r="J52" s="37"/>
      <c r="K52" s="16"/>
    </row>
    <row r="53" spans="1:11" ht="14.25">
      <c r="A53" s="59"/>
      <c r="B53" s="60"/>
      <c r="C53" s="62"/>
      <c r="D53" s="57"/>
      <c r="E53" s="63"/>
      <c r="F53" s="55"/>
      <c r="G53" s="96">
        <f t="shared" si="0"/>
        <v>0</v>
      </c>
      <c r="H53" s="107"/>
      <c r="I53" s="107"/>
      <c r="J53" s="37"/>
      <c r="K53" s="16"/>
    </row>
    <row r="54" spans="1:11" ht="14.25">
      <c r="A54" s="59"/>
      <c r="B54" s="60"/>
      <c r="C54" s="62"/>
      <c r="D54" s="57"/>
      <c r="E54" s="63"/>
      <c r="F54" s="55"/>
      <c r="G54" s="96">
        <f t="shared" si="0"/>
        <v>0</v>
      </c>
      <c r="H54" s="107"/>
      <c r="I54" s="107"/>
      <c r="J54" s="37"/>
      <c r="K54" s="16"/>
    </row>
    <row r="55" spans="1:11" ht="14.25">
      <c r="A55" s="59"/>
      <c r="B55" s="60"/>
      <c r="C55" s="62"/>
      <c r="D55" s="57"/>
      <c r="E55" s="63"/>
      <c r="F55" s="55"/>
      <c r="G55" s="96">
        <f t="shared" si="0"/>
        <v>0</v>
      </c>
      <c r="H55" s="107"/>
      <c r="I55" s="107"/>
      <c r="J55" s="37"/>
      <c r="K55" s="16"/>
    </row>
    <row r="56" spans="1:11" ht="14.25">
      <c r="A56" s="59"/>
      <c r="B56" s="60"/>
      <c r="C56" s="62"/>
      <c r="D56" s="57"/>
      <c r="E56" s="63"/>
      <c r="F56" s="55"/>
      <c r="G56" s="96">
        <f t="shared" si="0"/>
        <v>0</v>
      </c>
      <c r="H56" s="107"/>
      <c r="I56" s="107"/>
      <c r="J56" s="37"/>
      <c r="K56" s="16"/>
    </row>
    <row r="57" spans="1:11" ht="14.25">
      <c r="A57" s="59"/>
      <c r="B57" s="60"/>
      <c r="C57" s="62"/>
      <c r="D57" s="37"/>
      <c r="E57" s="63"/>
      <c r="F57" s="61"/>
      <c r="G57" s="96">
        <f t="shared" si="0"/>
        <v>0</v>
      </c>
      <c r="H57" s="107"/>
      <c r="I57" s="107"/>
      <c r="J57" s="37"/>
      <c r="K57" s="16"/>
    </row>
    <row r="58" spans="1:11" ht="14.25">
      <c r="A58" s="59"/>
      <c r="B58" s="60"/>
      <c r="C58" s="62"/>
      <c r="D58" s="37"/>
      <c r="E58" s="63"/>
      <c r="F58" s="61"/>
      <c r="G58" s="96">
        <f t="shared" si="0"/>
        <v>0</v>
      </c>
      <c r="H58" s="107"/>
      <c r="I58" s="107"/>
      <c r="J58" s="37"/>
      <c r="K58" s="16"/>
    </row>
    <row r="59" spans="1:11" ht="14.25">
      <c r="A59" s="64"/>
      <c r="B59" s="65"/>
      <c r="C59" s="62"/>
      <c r="D59" s="37"/>
      <c r="E59" s="63"/>
      <c r="F59" s="61"/>
      <c r="G59" s="96">
        <f t="shared" si="0"/>
        <v>0</v>
      </c>
      <c r="H59" s="108"/>
      <c r="I59" s="108"/>
      <c r="J59" s="109"/>
      <c r="K59" s="16"/>
    </row>
    <row r="60" spans="1:11" ht="14.25">
      <c r="A60" s="64"/>
      <c r="B60" s="65"/>
      <c r="C60" s="62"/>
      <c r="D60" s="37"/>
      <c r="E60" s="63"/>
      <c r="F60" s="61"/>
      <c r="G60" s="96">
        <f t="shared" si="0"/>
        <v>0</v>
      </c>
      <c r="H60" s="108"/>
      <c r="I60" s="108"/>
      <c r="J60" s="109"/>
      <c r="K60" s="16"/>
    </row>
    <row r="61" spans="1:11" ht="14.25">
      <c r="A61" s="64"/>
      <c r="B61" s="65"/>
      <c r="C61" s="62"/>
      <c r="D61" s="37"/>
      <c r="E61" s="63"/>
      <c r="F61" s="61"/>
      <c r="G61" s="96">
        <f>+F61+D61</f>
        <v>0</v>
      </c>
      <c r="H61" s="108"/>
      <c r="I61" s="108"/>
      <c r="J61" s="109"/>
      <c r="K61" s="16"/>
    </row>
    <row r="62" spans="1:11" ht="14.25">
      <c r="A62" s="64"/>
      <c r="B62" s="65"/>
      <c r="C62" s="62"/>
      <c r="D62" s="37"/>
      <c r="E62" s="63"/>
      <c r="F62" s="61"/>
      <c r="G62" s="96">
        <f>+F62+D62</f>
        <v>0</v>
      </c>
      <c r="H62" s="108"/>
      <c r="I62" s="108"/>
      <c r="J62" s="109"/>
      <c r="K62" s="16"/>
    </row>
    <row r="63" spans="1:11" ht="15" thickBot="1">
      <c r="A63" s="66"/>
      <c r="B63" s="67"/>
      <c r="C63" s="68"/>
      <c r="D63" s="40"/>
      <c r="E63" s="69"/>
      <c r="F63" s="70"/>
      <c r="G63" s="97">
        <f>+F63+D63</f>
        <v>0</v>
      </c>
      <c r="H63" s="110"/>
      <c r="I63" s="110"/>
      <c r="J63" s="111"/>
      <c r="K63" s="112"/>
    </row>
    <row r="64" spans="1:11" s="71" customFormat="1" ht="15.75" thickBot="1">
      <c r="A64" s="41" t="s">
        <v>21</v>
      </c>
      <c r="B64" s="99"/>
      <c r="C64" s="104">
        <f aca="true" t="shared" si="1" ref="C64:H64">SUM(C24:C63)</f>
        <v>0</v>
      </c>
      <c r="D64" s="117">
        <f t="shared" si="1"/>
        <v>0</v>
      </c>
      <c r="E64" s="104">
        <f t="shared" si="1"/>
        <v>0</v>
      </c>
      <c r="F64" s="115">
        <f t="shared" si="1"/>
        <v>0</v>
      </c>
      <c r="G64" s="115">
        <f t="shared" si="1"/>
        <v>0</v>
      </c>
      <c r="H64" s="119">
        <f t="shared" si="1"/>
        <v>0</v>
      </c>
      <c r="I64" s="119"/>
      <c r="J64" s="119"/>
      <c r="K64" s="119"/>
    </row>
    <row r="65" spans="1:11" ht="15" thickBot="1">
      <c r="A65" s="12"/>
      <c r="B65" s="6"/>
      <c r="C65" s="6"/>
      <c r="D65" s="6"/>
      <c r="E65" s="6"/>
      <c r="F65" s="6"/>
      <c r="G65" s="6"/>
      <c r="H65" s="6"/>
      <c r="I65" s="6"/>
      <c r="J65" s="6"/>
      <c r="K65" s="7"/>
    </row>
    <row r="66" spans="1:11" ht="15.75" customHeight="1" thickBot="1">
      <c r="A66" s="130" t="s">
        <v>27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2"/>
    </row>
    <row r="67" spans="1:11" ht="15" thickBot="1">
      <c r="A67" s="12"/>
      <c r="B67" s="6"/>
      <c r="C67" s="6"/>
      <c r="D67" s="6"/>
      <c r="E67" s="6"/>
      <c r="F67" s="6"/>
      <c r="G67" s="6"/>
      <c r="H67" s="6"/>
      <c r="I67" s="6"/>
      <c r="J67" s="6"/>
      <c r="K67" s="7"/>
    </row>
    <row r="68" spans="1:11" ht="45.75" thickBot="1">
      <c r="A68" s="72" t="s">
        <v>23</v>
      </c>
      <c r="B68" s="30" t="s">
        <v>24</v>
      </c>
      <c r="C68" s="6"/>
      <c r="D68" s="49" t="s">
        <v>28</v>
      </c>
      <c r="E68" s="52" t="s">
        <v>29</v>
      </c>
      <c r="F68" s="6"/>
      <c r="G68" s="49" t="s">
        <v>30</v>
      </c>
      <c r="H68" s="52" t="s">
        <v>31</v>
      </c>
      <c r="I68" s="27"/>
      <c r="J68" s="41" t="s">
        <v>32</v>
      </c>
      <c r="K68" s="52" t="s">
        <v>51</v>
      </c>
    </row>
    <row r="69" spans="1:11" ht="14.25">
      <c r="A69" s="73">
        <f>IF(A24&lt;&gt;"",(A24),"")</f>
      </c>
      <c r="B69" s="122">
        <f>IF(B24&lt;&gt;"",B24,"")</f>
      </c>
      <c r="C69" s="6"/>
      <c r="D69" s="75">
        <f>IF(A69&lt;&gt;"",VLOOKUP(A69,$A$24:$F$64,3,0)/$B$17*$D$17,0)</f>
        <v>0</v>
      </c>
      <c r="E69" s="76">
        <f aca="true" t="shared" si="2" ref="E69:E108">IF(A69&lt;&gt;"",D69-VLOOKUP(A69,$A$24:$F$64,4,0),0)</f>
        <v>0</v>
      </c>
      <c r="F69" s="77"/>
      <c r="G69" s="78">
        <f aca="true" t="shared" si="3" ref="G69:G108">IF(A69="",0,VLOOKUP(A69,$A$24:$J$64,5,0)/$G$17*$I$17)</f>
        <v>0</v>
      </c>
      <c r="H69" s="76">
        <f aca="true" t="shared" si="4" ref="H69:H108">IF(A69&lt;&gt;"",G69-VLOOKUP(A69,$A$24:$F$64,6,0),0)</f>
        <v>0</v>
      </c>
      <c r="I69" s="120"/>
      <c r="J69" s="78">
        <f aca="true" t="shared" si="5" ref="J69:J108">D69+G69</f>
        <v>0</v>
      </c>
      <c r="K69" s="76">
        <f aca="true" t="shared" si="6" ref="K69:K108">E69+H69</f>
        <v>0</v>
      </c>
    </row>
    <row r="70" spans="1:11" ht="14.25">
      <c r="A70" s="73">
        <f aca="true" t="shared" si="7" ref="A70:B85">IF(A25&lt;&gt;"",A25,"")</f>
      </c>
      <c r="B70" s="122">
        <f t="shared" si="7"/>
      </c>
      <c r="C70" s="6"/>
      <c r="D70" s="75">
        <f aca="true" t="shared" si="8" ref="D70:D108">IF(A70&lt;&gt;"",VLOOKUP(A70,$A$24:$F$64,3,0)/$B$17*$D$17,0)</f>
        <v>0</v>
      </c>
      <c r="E70" s="76">
        <f t="shared" si="2"/>
        <v>0</v>
      </c>
      <c r="F70" s="77"/>
      <c r="G70" s="78">
        <f t="shared" si="3"/>
        <v>0</v>
      </c>
      <c r="H70" s="76">
        <f t="shared" si="4"/>
        <v>0</v>
      </c>
      <c r="I70" s="120"/>
      <c r="J70" s="78">
        <f t="shared" si="5"/>
        <v>0</v>
      </c>
      <c r="K70" s="76">
        <f t="shared" si="6"/>
        <v>0</v>
      </c>
    </row>
    <row r="71" spans="1:11" ht="14.25">
      <c r="A71" s="73">
        <f t="shared" si="7"/>
      </c>
      <c r="B71" s="122">
        <f t="shared" si="7"/>
      </c>
      <c r="C71" s="6"/>
      <c r="D71" s="75">
        <f t="shared" si="8"/>
        <v>0</v>
      </c>
      <c r="E71" s="76">
        <f t="shared" si="2"/>
        <v>0</v>
      </c>
      <c r="F71" s="77"/>
      <c r="G71" s="78">
        <f t="shared" si="3"/>
        <v>0</v>
      </c>
      <c r="H71" s="76">
        <f t="shared" si="4"/>
        <v>0</v>
      </c>
      <c r="I71" s="120"/>
      <c r="J71" s="78">
        <f t="shared" si="5"/>
        <v>0</v>
      </c>
      <c r="K71" s="76">
        <f t="shared" si="6"/>
        <v>0</v>
      </c>
    </row>
    <row r="72" spans="1:11" ht="14.25">
      <c r="A72" s="73">
        <f t="shared" si="7"/>
      </c>
      <c r="B72" s="122">
        <f t="shared" si="7"/>
      </c>
      <c r="C72" s="6"/>
      <c r="D72" s="75">
        <f t="shared" si="8"/>
        <v>0</v>
      </c>
      <c r="E72" s="76">
        <f t="shared" si="2"/>
        <v>0</v>
      </c>
      <c r="F72" s="77"/>
      <c r="G72" s="78">
        <f t="shared" si="3"/>
        <v>0</v>
      </c>
      <c r="H72" s="76">
        <f t="shared" si="4"/>
        <v>0</v>
      </c>
      <c r="I72" s="120"/>
      <c r="J72" s="78">
        <f t="shared" si="5"/>
        <v>0</v>
      </c>
      <c r="K72" s="76">
        <f t="shared" si="6"/>
        <v>0</v>
      </c>
    </row>
    <row r="73" spans="1:11" ht="14.25">
      <c r="A73" s="73">
        <f t="shared" si="7"/>
      </c>
      <c r="B73" s="122">
        <f t="shared" si="7"/>
      </c>
      <c r="C73" s="6"/>
      <c r="D73" s="75">
        <f t="shared" si="8"/>
        <v>0</v>
      </c>
      <c r="E73" s="76">
        <f t="shared" si="2"/>
        <v>0</v>
      </c>
      <c r="F73" s="77"/>
      <c r="G73" s="78">
        <f t="shared" si="3"/>
        <v>0</v>
      </c>
      <c r="H73" s="76">
        <f t="shared" si="4"/>
        <v>0</v>
      </c>
      <c r="I73" s="120"/>
      <c r="J73" s="78">
        <f t="shared" si="5"/>
        <v>0</v>
      </c>
      <c r="K73" s="76">
        <f t="shared" si="6"/>
        <v>0</v>
      </c>
    </row>
    <row r="74" spans="1:11" ht="14.25">
      <c r="A74" s="73">
        <f t="shared" si="7"/>
      </c>
      <c r="B74" s="122">
        <f t="shared" si="7"/>
      </c>
      <c r="C74" s="6"/>
      <c r="D74" s="75">
        <f t="shared" si="8"/>
        <v>0</v>
      </c>
      <c r="E74" s="76">
        <f t="shared" si="2"/>
        <v>0</v>
      </c>
      <c r="F74" s="77"/>
      <c r="G74" s="78">
        <f t="shared" si="3"/>
        <v>0</v>
      </c>
      <c r="H74" s="76">
        <f t="shared" si="4"/>
        <v>0</v>
      </c>
      <c r="I74" s="120"/>
      <c r="J74" s="78">
        <f t="shared" si="5"/>
        <v>0</v>
      </c>
      <c r="K74" s="76">
        <f t="shared" si="6"/>
        <v>0</v>
      </c>
    </row>
    <row r="75" spans="1:11" ht="14.25">
      <c r="A75" s="73">
        <f t="shared" si="7"/>
      </c>
      <c r="B75" s="122">
        <f t="shared" si="7"/>
      </c>
      <c r="C75" s="6"/>
      <c r="D75" s="75">
        <f t="shared" si="8"/>
        <v>0</v>
      </c>
      <c r="E75" s="76">
        <f t="shared" si="2"/>
        <v>0</v>
      </c>
      <c r="F75" s="77"/>
      <c r="G75" s="78">
        <f t="shared" si="3"/>
        <v>0</v>
      </c>
      <c r="H75" s="76">
        <f t="shared" si="4"/>
        <v>0</v>
      </c>
      <c r="I75" s="120"/>
      <c r="J75" s="78">
        <f t="shared" si="5"/>
        <v>0</v>
      </c>
      <c r="K75" s="76">
        <f t="shared" si="6"/>
        <v>0</v>
      </c>
    </row>
    <row r="76" spans="1:11" ht="14.25">
      <c r="A76" s="73">
        <f t="shared" si="7"/>
      </c>
      <c r="B76" s="122">
        <f t="shared" si="7"/>
      </c>
      <c r="C76" s="6"/>
      <c r="D76" s="75">
        <f t="shared" si="8"/>
        <v>0</v>
      </c>
      <c r="E76" s="76">
        <f t="shared" si="2"/>
        <v>0</v>
      </c>
      <c r="F76" s="77"/>
      <c r="G76" s="78">
        <f t="shared" si="3"/>
        <v>0</v>
      </c>
      <c r="H76" s="76">
        <f t="shared" si="4"/>
        <v>0</v>
      </c>
      <c r="I76" s="120"/>
      <c r="J76" s="78">
        <f t="shared" si="5"/>
        <v>0</v>
      </c>
      <c r="K76" s="76">
        <f t="shared" si="6"/>
        <v>0</v>
      </c>
    </row>
    <row r="77" spans="1:11" ht="14.25">
      <c r="A77" s="74">
        <f t="shared" si="7"/>
      </c>
      <c r="B77" s="122">
        <f t="shared" si="7"/>
      </c>
      <c r="C77" s="6"/>
      <c r="D77" s="75">
        <f t="shared" si="8"/>
        <v>0</v>
      </c>
      <c r="E77" s="76">
        <f t="shared" si="2"/>
        <v>0</v>
      </c>
      <c r="F77" s="77"/>
      <c r="G77" s="78">
        <f t="shared" si="3"/>
        <v>0</v>
      </c>
      <c r="H77" s="76">
        <f t="shared" si="4"/>
        <v>0</v>
      </c>
      <c r="I77" s="120"/>
      <c r="J77" s="78">
        <f t="shared" si="5"/>
        <v>0</v>
      </c>
      <c r="K77" s="76">
        <f t="shared" si="6"/>
        <v>0</v>
      </c>
    </row>
    <row r="78" spans="1:11" ht="14.25">
      <c r="A78" s="74">
        <f t="shared" si="7"/>
      </c>
      <c r="B78" s="122">
        <f t="shared" si="7"/>
      </c>
      <c r="C78" s="6"/>
      <c r="D78" s="75">
        <f t="shared" si="8"/>
        <v>0</v>
      </c>
      <c r="E78" s="76">
        <f t="shared" si="2"/>
        <v>0</v>
      </c>
      <c r="F78" s="77"/>
      <c r="G78" s="78">
        <f t="shared" si="3"/>
        <v>0</v>
      </c>
      <c r="H78" s="76">
        <f t="shared" si="4"/>
        <v>0</v>
      </c>
      <c r="I78" s="120"/>
      <c r="J78" s="78">
        <f t="shared" si="5"/>
        <v>0</v>
      </c>
      <c r="K78" s="76">
        <f t="shared" si="6"/>
        <v>0</v>
      </c>
    </row>
    <row r="79" spans="1:11" ht="14.25">
      <c r="A79" s="74">
        <f t="shared" si="7"/>
      </c>
      <c r="B79" s="122">
        <f t="shared" si="7"/>
      </c>
      <c r="C79" s="6"/>
      <c r="D79" s="75">
        <f t="shared" si="8"/>
        <v>0</v>
      </c>
      <c r="E79" s="76">
        <f t="shared" si="2"/>
        <v>0</v>
      </c>
      <c r="F79" s="77"/>
      <c r="G79" s="78">
        <f t="shared" si="3"/>
        <v>0</v>
      </c>
      <c r="H79" s="76">
        <f t="shared" si="4"/>
        <v>0</v>
      </c>
      <c r="I79" s="120"/>
      <c r="J79" s="78">
        <f t="shared" si="5"/>
        <v>0</v>
      </c>
      <c r="K79" s="76">
        <f t="shared" si="6"/>
        <v>0</v>
      </c>
    </row>
    <row r="80" spans="1:11" ht="14.25">
      <c r="A80" s="74">
        <f t="shared" si="7"/>
      </c>
      <c r="B80" s="122">
        <f t="shared" si="7"/>
      </c>
      <c r="C80" s="6"/>
      <c r="D80" s="75">
        <f t="shared" si="8"/>
        <v>0</v>
      </c>
      <c r="E80" s="76">
        <f t="shared" si="2"/>
        <v>0</v>
      </c>
      <c r="F80" s="77"/>
      <c r="G80" s="78">
        <f t="shared" si="3"/>
        <v>0</v>
      </c>
      <c r="H80" s="76">
        <f t="shared" si="4"/>
        <v>0</v>
      </c>
      <c r="I80" s="120"/>
      <c r="J80" s="78">
        <f t="shared" si="5"/>
        <v>0</v>
      </c>
      <c r="K80" s="76">
        <f t="shared" si="6"/>
        <v>0</v>
      </c>
    </row>
    <row r="81" spans="1:11" ht="14.25">
      <c r="A81" s="74">
        <f t="shared" si="7"/>
      </c>
      <c r="B81" s="122">
        <f t="shared" si="7"/>
      </c>
      <c r="C81" s="6"/>
      <c r="D81" s="75">
        <f t="shared" si="8"/>
        <v>0</v>
      </c>
      <c r="E81" s="76">
        <f t="shared" si="2"/>
        <v>0</v>
      </c>
      <c r="F81" s="77"/>
      <c r="G81" s="78">
        <f t="shared" si="3"/>
        <v>0</v>
      </c>
      <c r="H81" s="76">
        <f t="shared" si="4"/>
        <v>0</v>
      </c>
      <c r="I81" s="120"/>
      <c r="J81" s="78">
        <f t="shared" si="5"/>
        <v>0</v>
      </c>
      <c r="K81" s="76">
        <f t="shared" si="6"/>
        <v>0</v>
      </c>
    </row>
    <row r="82" spans="1:11" ht="14.25">
      <c r="A82" s="74">
        <f t="shared" si="7"/>
      </c>
      <c r="B82" s="122">
        <f t="shared" si="7"/>
      </c>
      <c r="C82" s="6"/>
      <c r="D82" s="75">
        <f t="shared" si="8"/>
        <v>0</v>
      </c>
      <c r="E82" s="76">
        <f t="shared" si="2"/>
        <v>0</v>
      </c>
      <c r="F82" s="77"/>
      <c r="G82" s="78">
        <f t="shared" si="3"/>
        <v>0</v>
      </c>
      <c r="H82" s="76">
        <f t="shared" si="4"/>
        <v>0</v>
      </c>
      <c r="I82" s="120"/>
      <c r="J82" s="78">
        <f t="shared" si="5"/>
        <v>0</v>
      </c>
      <c r="K82" s="76">
        <f t="shared" si="6"/>
        <v>0</v>
      </c>
    </row>
    <row r="83" spans="1:11" ht="14.25">
      <c r="A83" s="74">
        <f t="shared" si="7"/>
      </c>
      <c r="B83" s="122">
        <f t="shared" si="7"/>
      </c>
      <c r="C83" s="6"/>
      <c r="D83" s="75">
        <f t="shared" si="8"/>
        <v>0</v>
      </c>
      <c r="E83" s="76">
        <f t="shared" si="2"/>
        <v>0</v>
      </c>
      <c r="F83" s="77"/>
      <c r="G83" s="78">
        <f t="shared" si="3"/>
        <v>0</v>
      </c>
      <c r="H83" s="76">
        <f t="shared" si="4"/>
        <v>0</v>
      </c>
      <c r="I83" s="120"/>
      <c r="J83" s="78">
        <f t="shared" si="5"/>
        <v>0</v>
      </c>
      <c r="K83" s="76">
        <f t="shared" si="6"/>
        <v>0</v>
      </c>
    </row>
    <row r="84" spans="1:11" ht="14.25">
      <c r="A84" s="74">
        <f t="shared" si="7"/>
      </c>
      <c r="B84" s="122">
        <f t="shared" si="7"/>
      </c>
      <c r="C84" s="6"/>
      <c r="D84" s="75">
        <f t="shared" si="8"/>
        <v>0</v>
      </c>
      <c r="E84" s="76">
        <f t="shared" si="2"/>
        <v>0</v>
      </c>
      <c r="F84" s="77"/>
      <c r="G84" s="78">
        <f t="shared" si="3"/>
        <v>0</v>
      </c>
      <c r="H84" s="76">
        <f t="shared" si="4"/>
        <v>0</v>
      </c>
      <c r="I84" s="120"/>
      <c r="J84" s="78">
        <f t="shared" si="5"/>
        <v>0</v>
      </c>
      <c r="K84" s="76">
        <f t="shared" si="6"/>
        <v>0</v>
      </c>
    </row>
    <row r="85" spans="1:11" ht="14.25">
      <c r="A85" s="74">
        <f t="shared" si="7"/>
      </c>
      <c r="B85" s="122">
        <f t="shared" si="7"/>
      </c>
      <c r="C85" s="6"/>
      <c r="D85" s="75">
        <f t="shared" si="8"/>
        <v>0</v>
      </c>
      <c r="E85" s="76">
        <f t="shared" si="2"/>
        <v>0</v>
      </c>
      <c r="F85" s="77"/>
      <c r="G85" s="78">
        <f t="shared" si="3"/>
        <v>0</v>
      </c>
      <c r="H85" s="76">
        <f t="shared" si="4"/>
        <v>0</v>
      </c>
      <c r="I85" s="120"/>
      <c r="J85" s="78">
        <f t="shared" si="5"/>
        <v>0</v>
      </c>
      <c r="K85" s="76">
        <f t="shared" si="6"/>
        <v>0</v>
      </c>
    </row>
    <row r="86" spans="1:11" ht="14.25">
      <c r="A86" s="74">
        <f aca="true" t="shared" si="9" ref="A86:B101">IF(A41&lt;&gt;"",A41,"")</f>
      </c>
      <c r="B86" s="122">
        <f t="shared" si="9"/>
      </c>
      <c r="C86" s="6"/>
      <c r="D86" s="75">
        <f t="shared" si="8"/>
        <v>0</v>
      </c>
      <c r="E86" s="76">
        <f t="shared" si="2"/>
        <v>0</v>
      </c>
      <c r="F86" s="77"/>
      <c r="G86" s="78">
        <f t="shared" si="3"/>
        <v>0</v>
      </c>
      <c r="H86" s="76">
        <f t="shared" si="4"/>
        <v>0</v>
      </c>
      <c r="I86" s="120"/>
      <c r="J86" s="78">
        <f t="shared" si="5"/>
        <v>0</v>
      </c>
      <c r="K86" s="76">
        <f t="shared" si="6"/>
        <v>0</v>
      </c>
    </row>
    <row r="87" spans="1:11" ht="14.25">
      <c r="A87" s="74">
        <f t="shared" si="9"/>
      </c>
      <c r="B87" s="122">
        <f t="shared" si="9"/>
      </c>
      <c r="C87" s="6"/>
      <c r="D87" s="75">
        <f t="shared" si="8"/>
        <v>0</v>
      </c>
      <c r="E87" s="76">
        <f t="shared" si="2"/>
        <v>0</v>
      </c>
      <c r="F87" s="77"/>
      <c r="G87" s="78">
        <f t="shared" si="3"/>
        <v>0</v>
      </c>
      <c r="H87" s="76">
        <f t="shared" si="4"/>
        <v>0</v>
      </c>
      <c r="I87" s="120"/>
      <c r="J87" s="78">
        <f t="shared" si="5"/>
        <v>0</v>
      </c>
      <c r="K87" s="76">
        <f t="shared" si="6"/>
        <v>0</v>
      </c>
    </row>
    <row r="88" spans="1:11" ht="14.25">
      <c r="A88" s="74">
        <f t="shared" si="9"/>
      </c>
      <c r="B88" s="122">
        <f t="shared" si="9"/>
      </c>
      <c r="C88" s="6"/>
      <c r="D88" s="75">
        <f t="shared" si="8"/>
        <v>0</v>
      </c>
      <c r="E88" s="76">
        <f t="shared" si="2"/>
        <v>0</v>
      </c>
      <c r="F88" s="77"/>
      <c r="G88" s="78">
        <f t="shared" si="3"/>
        <v>0</v>
      </c>
      <c r="H88" s="76">
        <f t="shared" si="4"/>
        <v>0</v>
      </c>
      <c r="I88" s="120"/>
      <c r="J88" s="78">
        <f t="shared" si="5"/>
        <v>0</v>
      </c>
      <c r="K88" s="76">
        <f t="shared" si="6"/>
        <v>0</v>
      </c>
    </row>
    <row r="89" spans="1:11" ht="14.25">
      <c r="A89" s="74">
        <f t="shared" si="9"/>
      </c>
      <c r="B89" s="122">
        <f t="shared" si="9"/>
      </c>
      <c r="C89" s="6"/>
      <c r="D89" s="75">
        <f t="shared" si="8"/>
        <v>0</v>
      </c>
      <c r="E89" s="76">
        <f t="shared" si="2"/>
        <v>0</v>
      </c>
      <c r="F89" s="77"/>
      <c r="G89" s="78">
        <f t="shared" si="3"/>
        <v>0</v>
      </c>
      <c r="H89" s="76">
        <f t="shared" si="4"/>
        <v>0</v>
      </c>
      <c r="I89" s="120"/>
      <c r="J89" s="78">
        <f t="shared" si="5"/>
        <v>0</v>
      </c>
      <c r="K89" s="76">
        <f t="shared" si="6"/>
        <v>0</v>
      </c>
    </row>
    <row r="90" spans="1:11" ht="14.25">
      <c r="A90" s="74">
        <f t="shared" si="9"/>
      </c>
      <c r="B90" s="122">
        <f t="shared" si="9"/>
      </c>
      <c r="C90" s="6"/>
      <c r="D90" s="75">
        <f t="shared" si="8"/>
        <v>0</v>
      </c>
      <c r="E90" s="76">
        <f t="shared" si="2"/>
        <v>0</v>
      </c>
      <c r="F90" s="77"/>
      <c r="G90" s="78">
        <f t="shared" si="3"/>
        <v>0</v>
      </c>
      <c r="H90" s="76">
        <f t="shared" si="4"/>
        <v>0</v>
      </c>
      <c r="I90" s="120"/>
      <c r="J90" s="78">
        <f t="shared" si="5"/>
        <v>0</v>
      </c>
      <c r="K90" s="76">
        <f t="shared" si="6"/>
        <v>0</v>
      </c>
    </row>
    <row r="91" spans="1:11" ht="14.25">
      <c r="A91" s="74">
        <f t="shared" si="9"/>
      </c>
      <c r="B91" s="122">
        <f t="shared" si="9"/>
      </c>
      <c r="C91" s="6"/>
      <c r="D91" s="75">
        <f t="shared" si="8"/>
        <v>0</v>
      </c>
      <c r="E91" s="76">
        <f t="shared" si="2"/>
        <v>0</v>
      </c>
      <c r="F91" s="77"/>
      <c r="G91" s="78">
        <f t="shared" si="3"/>
        <v>0</v>
      </c>
      <c r="H91" s="76">
        <f t="shared" si="4"/>
        <v>0</v>
      </c>
      <c r="I91" s="120"/>
      <c r="J91" s="78">
        <f t="shared" si="5"/>
        <v>0</v>
      </c>
      <c r="K91" s="76">
        <f t="shared" si="6"/>
        <v>0</v>
      </c>
    </row>
    <row r="92" spans="1:11" ht="14.25">
      <c r="A92" s="74">
        <f t="shared" si="9"/>
      </c>
      <c r="B92" s="122">
        <f t="shared" si="9"/>
      </c>
      <c r="C92" s="6"/>
      <c r="D92" s="75">
        <f t="shared" si="8"/>
        <v>0</v>
      </c>
      <c r="E92" s="76">
        <f t="shared" si="2"/>
        <v>0</v>
      </c>
      <c r="F92" s="77"/>
      <c r="G92" s="78">
        <f t="shared" si="3"/>
        <v>0</v>
      </c>
      <c r="H92" s="76">
        <f t="shared" si="4"/>
        <v>0</v>
      </c>
      <c r="I92" s="120"/>
      <c r="J92" s="78">
        <f t="shared" si="5"/>
        <v>0</v>
      </c>
      <c r="K92" s="76">
        <f t="shared" si="6"/>
        <v>0</v>
      </c>
    </row>
    <row r="93" spans="1:11" ht="14.25">
      <c r="A93" s="74">
        <f t="shared" si="9"/>
      </c>
      <c r="B93" s="122">
        <f t="shared" si="9"/>
      </c>
      <c r="C93" s="6"/>
      <c r="D93" s="75">
        <f t="shared" si="8"/>
        <v>0</v>
      </c>
      <c r="E93" s="76">
        <f t="shared" si="2"/>
        <v>0</v>
      </c>
      <c r="F93" s="77"/>
      <c r="G93" s="78">
        <f t="shared" si="3"/>
        <v>0</v>
      </c>
      <c r="H93" s="76">
        <f t="shared" si="4"/>
        <v>0</v>
      </c>
      <c r="I93" s="120"/>
      <c r="J93" s="78">
        <f t="shared" si="5"/>
        <v>0</v>
      </c>
      <c r="K93" s="76">
        <f t="shared" si="6"/>
        <v>0</v>
      </c>
    </row>
    <row r="94" spans="1:11" ht="14.25">
      <c r="A94" s="74">
        <f t="shared" si="9"/>
      </c>
      <c r="B94" s="122">
        <f t="shared" si="9"/>
      </c>
      <c r="C94" s="6"/>
      <c r="D94" s="75">
        <f t="shared" si="8"/>
        <v>0</v>
      </c>
      <c r="E94" s="76">
        <f t="shared" si="2"/>
        <v>0</v>
      </c>
      <c r="F94" s="77"/>
      <c r="G94" s="78">
        <f t="shared" si="3"/>
        <v>0</v>
      </c>
      <c r="H94" s="76">
        <f t="shared" si="4"/>
        <v>0</v>
      </c>
      <c r="I94" s="120"/>
      <c r="J94" s="78">
        <f t="shared" si="5"/>
        <v>0</v>
      </c>
      <c r="K94" s="76">
        <f t="shared" si="6"/>
        <v>0</v>
      </c>
    </row>
    <row r="95" spans="1:11" ht="14.25">
      <c r="A95" s="74">
        <f t="shared" si="9"/>
      </c>
      <c r="B95" s="122">
        <f t="shared" si="9"/>
      </c>
      <c r="C95" s="6"/>
      <c r="D95" s="75">
        <f t="shared" si="8"/>
        <v>0</v>
      </c>
      <c r="E95" s="76">
        <f t="shared" si="2"/>
        <v>0</v>
      </c>
      <c r="F95" s="77"/>
      <c r="G95" s="78">
        <f t="shared" si="3"/>
        <v>0</v>
      </c>
      <c r="H95" s="76">
        <f t="shared" si="4"/>
        <v>0</v>
      </c>
      <c r="I95" s="120"/>
      <c r="J95" s="78">
        <f t="shared" si="5"/>
        <v>0</v>
      </c>
      <c r="K95" s="76">
        <f t="shared" si="6"/>
        <v>0</v>
      </c>
    </row>
    <row r="96" spans="1:11" ht="14.25">
      <c r="A96" s="74">
        <f t="shared" si="9"/>
      </c>
      <c r="B96" s="122">
        <f t="shared" si="9"/>
      </c>
      <c r="C96" s="6"/>
      <c r="D96" s="75">
        <f t="shared" si="8"/>
        <v>0</v>
      </c>
      <c r="E96" s="76">
        <f t="shared" si="2"/>
        <v>0</v>
      </c>
      <c r="F96" s="77"/>
      <c r="G96" s="78">
        <f t="shared" si="3"/>
        <v>0</v>
      </c>
      <c r="H96" s="76">
        <f t="shared" si="4"/>
        <v>0</v>
      </c>
      <c r="I96" s="120"/>
      <c r="J96" s="78">
        <f t="shared" si="5"/>
        <v>0</v>
      </c>
      <c r="K96" s="76">
        <f t="shared" si="6"/>
        <v>0</v>
      </c>
    </row>
    <row r="97" spans="1:11" ht="14.25">
      <c r="A97" s="74">
        <f t="shared" si="9"/>
      </c>
      <c r="B97" s="122">
        <f t="shared" si="9"/>
      </c>
      <c r="C97" s="6"/>
      <c r="D97" s="75">
        <f t="shared" si="8"/>
        <v>0</v>
      </c>
      <c r="E97" s="76">
        <f t="shared" si="2"/>
        <v>0</v>
      </c>
      <c r="F97" s="77"/>
      <c r="G97" s="78">
        <f t="shared" si="3"/>
        <v>0</v>
      </c>
      <c r="H97" s="76">
        <f t="shared" si="4"/>
        <v>0</v>
      </c>
      <c r="I97" s="120"/>
      <c r="J97" s="78">
        <f t="shared" si="5"/>
        <v>0</v>
      </c>
      <c r="K97" s="76">
        <f t="shared" si="6"/>
        <v>0</v>
      </c>
    </row>
    <row r="98" spans="1:11" ht="14.25">
      <c r="A98" s="74">
        <f t="shared" si="9"/>
      </c>
      <c r="B98" s="122">
        <f t="shared" si="9"/>
      </c>
      <c r="C98" s="6"/>
      <c r="D98" s="75">
        <f t="shared" si="8"/>
        <v>0</v>
      </c>
      <c r="E98" s="76">
        <f t="shared" si="2"/>
        <v>0</v>
      </c>
      <c r="F98" s="77"/>
      <c r="G98" s="78">
        <f t="shared" si="3"/>
        <v>0</v>
      </c>
      <c r="H98" s="76">
        <f t="shared" si="4"/>
        <v>0</v>
      </c>
      <c r="I98" s="120"/>
      <c r="J98" s="78">
        <f t="shared" si="5"/>
        <v>0</v>
      </c>
      <c r="K98" s="76">
        <f t="shared" si="6"/>
        <v>0</v>
      </c>
    </row>
    <row r="99" spans="1:11" ht="14.25">
      <c r="A99" s="74">
        <f t="shared" si="9"/>
      </c>
      <c r="B99" s="122">
        <f t="shared" si="9"/>
      </c>
      <c r="C99" s="6"/>
      <c r="D99" s="75">
        <f t="shared" si="8"/>
        <v>0</v>
      </c>
      <c r="E99" s="76">
        <f t="shared" si="2"/>
        <v>0</v>
      </c>
      <c r="F99" s="77"/>
      <c r="G99" s="78">
        <f t="shared" si="3"/>
        <v>0</v>
      </c>
      <c r="H99" s="76">
        <f t="shared" si="4"/>
        <v>0</v>
      </c>
      <c r="I99" s="120"/>
      <c r="J99" s="78">
        <f t="shared" si="5"/>
        <v>0</v>
      </c>
      <c r="K99" s="76">
        <f t="shared" si="6"/>
        <v>0</v>
      </c>
    </row>
    <row r="100" spans="1:11" ht="14.25">
      <c r="A100" s="74">
        <f t="shared" si="9"/>
      </c>
      <c r="B100" s="122">
        <f t="shared" si="9"/>
      </c>
      <c r="C100" s="6"/>
      <c r="D100" s="75">
        <f t="shared" si="8"/>
        <v>0</v>
      </c>
      <c r="E100" s="76">
        <f t="shared" si="2"/>
        <v>0</v>
      </c>
      <c r="F100" s="77"/>
      <c r="G100" s="78">
        <f t="shared" si="3"/>
        <v>0</v>
      </c>
      <c r="H100" s="76">
        <f t="shared" si="4"/>
        <v>0</v>
      </c>
      <c r="I100" s="120"/>
      <c r="J100" s="78">
        <f t="shared" si="5"/>
        <v>0</v>
      </c>
      <c r="K100" s="76">
        <f t="shared" si="6"/>
        <v>0</v>
      </c>
    </row>
    <row r="101" spans="1:11" ht="14.25">
      <c r="A101" s="74">
        <f t="shared" si="9"/>
      </c>
      <c r="B101" s="122">
        <f t="shared" si="9"/>
      </c>
      <c r="C101" s="6"/>
      <c r="D101" s="75">
        <f t="shared" si="8"/>
        <v>0</v>
      </c>
      <c r="E101" s="76">
        <f t="shared" si="2"/>
        <v>0</v>
      </c>
      <c r="F101" s="77"/>
      <c r="G101" s="78">
        <f t="shared" si="3"/>
        <v>0</v>
      </c>
      <c r="H101" s="76">
        <f t="shared" si="4"/>
        <v>0</v>
      </c>
      <c r="I101" s="120"/>
      <c r="J101" s="78">
        <f t="shared" si="5"/>
        <v>0</v>
      </c>
      <c r="K101" s="76">
        <f t="shared" si="6"/>
        <v>0</v>
      </c>
    </row>
    <row r="102" spans="1:11" ht="14.25">
      <c r="A102" s="74">
        <f aca="true" t="shared" si="10" ref="A102:B108">IF(A57&lt;&gt;"",A57,"")</f>
      </c>
      <c r="B102" s="122">
        <f t="shared" si="10"/>
      </c>
      <c r="C102" s="6"/>
      <c r="D102" s="75">
        <f t="shared" si="8"/>
        <v>0</v>
      </c>
      <c r="E102" s="76">
        <f t="shared" si="2"/>
        <v>0</v>
      </c>
      <c r="F102" s="77"/>
      <c r="G102" s="78">
        <f t="shared" si="3"/>
        <v>0</v>
      </c>
      <c r="H102" s="76">
        <f t="shared" si="4"/>
        <v>0</v>
      </c>
      <c r="I102" s="120"/>
      <c r="J102" s="78">
        <f t="shared" si="5"/>
        <v>0</v>
      </c>
      <c r="K102" s="76">
        <f t="shared" si="6"/>
        <v>0</v>
      </c>
    </row>
    <row r="103" spans="1:11" ht="14.25">
      <c r="A103" s="74">
        <f t="shared" si="10"/>
      </c>
      <c r="B103" s="122">
        <f t="shared" si="10"/>
      </c>
      <c r="C103" s="6"/>
      <c r="D103" s="75">
        <f t="shared" si="8"/>
        <v>0</v>
      </c>
      <c r="E103" s="76">
        <f t="shared" si="2"/>
        <v>0</v>
      </c>
      <c r="F103" s="77"/>
      <c r="G103" s="78">
        <f t="shared" si="3"/>
        <v>0</v>
      </c>
      <c r="H103" s="76">
        <f t="shared" si="4"/>
        <v>0</v>
      </c>
      <c r="I103" s="120"/>
      <c r="J103" s="78">
        <f t="shared" si="5"/>
        <v>0</v>
      </c>
      <c r="K103" s="76">
        <f t="shared" si="6"/>
        <v>0</v>
      </c>
    </row>
    <row r="104" spans="1:11" ht="14.25">
      <c r="A104" s="74">
        <f t="shared" si="10"/>
      </c>
      <c r="B104" s="122">
        <f t="shared" si="10"/>
      </c>
      <c r="C104" s="6"/>
      <c r="D104" s="75">
        <f t="shared" si="8"/>
        <v>0</v>
      </c>
      <c r="E104" s="76">
        <f t="shared" si="2"/>
        <v>0</v>
      </c>
      <c r="F104" s="77"/>
      <c r="G104" s="78">
        <f t="shared" si="3"/>
        <v>0</v>
      </c>
      <c r="H104" s="76">
        <f t="shared" si="4"/>
        <v>0</v>
      </c>
      <c r="I104" s="120"/>
      <c r="J104" s="78">
        <f t="shared" si="5"/>
        <v>0</v>
      </c>
      <c r="K104" s="76">
        <f t="shared" si="6"/>
        <v>0</v>
      </c>
    </row>
    <row r="105" spans="1:11" ht="14.25">
      <c r="A105" s="74">
        <f t="shared" si="10"/>
      </c>
      <c r="B105" s="122">
        <f t="shared" si="10"/>
      </c>
      <c r="C105" s="6"/>
      <c r="D105" s="75">
        <f t="shared" si="8"/>
        <v>0</v>
      </c>
      <c r="E105" s="76">
        <f t="shared" si="2"/>
        <v>0</v>
      </c>
      <c r="F105" s="77"/>
      <c r="G105" s="78">
        <f t="shared" si="3"/>
        <v>0</v>
      </c>
      <c r="H105" s="76">
        <f t="shared" si="4"/>
        <v>0</v>
      </c>
      <c r="I105" s="120"/>
      <c r="J105" s="78">
        <f t="shared" si="5"/>
        <v>0</v>
      </c>
      <c r="K105" s="76">
        <f t="shared" si="6"/>
        <v>0</v>
      </c>
    </row>
    <row r="106" spans="1:11" ht="14.25">
      <c r="A106" s="74">
        <f t="shared" si="10"/>
      </c>
      <c r="B106" s="122">
        <f t="shared" si="10"/>
      </c>
      <c r="C106" s="6"/>
      <c r="D106" s="75">
        <f t="shared" si="8"/>
        <v>0</v>
      </c>
      <c r="E106" s="76">
        <f t="shared" si="2"/>
        <v>0</v>
      </c>
      <c r="F106" s="77"/>
      <c r="G106" s="78">
        <f t="shared" si="3"/>
        <v>0</v>
      </c>
      <c r="H106" s="76">
        <f t="shared" si="4"/>
        <v>0</v>
      </c>
      <c r="I106" s="120"/>
      <c r="J106" s="78">
        <f t="shared" si="5"/>
        <v>0</v>
      </c>
      <c r="K106" s="76">
        <f t="shared" si="6"/>
        <v>0</v>
      </c>
    </row>
    <row r="107" spans="1:11" ht="14.25">
      <c r="A107" s="74">
        <f t="shared" si="10"/>
      </c>
      <c r="B107" s="122">
        <f t="shared" si="10"/>
      </c>
      <c r="C107" s="6"/>
      <c r="D107" s="75">
        <f t="shared" si="8"/>
        <v>0</v>
      </c>
      <c r="E107" s="76">
        <f t="shared" si="2"/>
        <v>0</v>
      </c>
      <c r="F107" s="77"/>
      <c r="G107" s="78">
        <f t="shared" si="3"/>
        <v>0</v>
      </c>
      <c r="H107" s="76">
        <f t="shared" si="4"/>
        <v>0</v>
      </c>
      <c r="I107" s="120"/>
      <c r="J107" s="78">
        <f t="shared" si="5"/>
        <v>0</v>
      </c>
      <c r="K107" s="76">
        <f t="shared" si="6"/>
        <v>0</v>
      </c>
    </row>
    <row r="108" spans="1:11" ht="14.25">
      <c r="A108" s="74">
        <f t="shared" si="10"/>
      </c>
      <c r="B108" s="122">
        <f t="shared" si="10"/>
      </c>
      <c r="C108" s="6"/>
      <c r="D108" s="75">
        <f t="shared" si="8"/>
        <v>0</v>
      </c>
      <c r="E108" s="76">
        <f t="shared" si="2"/>
        <v>0</v>
      </c>
      <c r="F108" s="77"/>
      <c r="G108" s="78">
        <f t="shared" si="3"/>
        <v>0</v>
      </c>
      <c r="H108" s="76">
        <f t="shared" si="4"/>
        <v>0</v>
      </c>
      <c r="I108" s="120"/>
      <c r="J108" s="78">
        <f t="shared" si="5"/>
        <v>0</v>
      </c>
      <c r="K108" s="76">
        <f t="shared" si="6"/>
        <v>0</v>
      </c>
    </row>
    <row r="109" spans="1:11" s="71" customFormat="1" ht="15.75" thickBot="1">
      <c r="A109" s="142" t="s">
        <v>21</v>
      </c>
      <c r="B109" s="143"/>
      <c r="C109" s="6"/>
      <c r="D109" s="100">
        <f>SUM(D69:D108)</f>
        <v>0</v>
      </c>
      <c r="E109" s="101">
        <f>SUM(E69:E108)</f>
        <v>0</v>
      </c>
      <c r="F109" s="79"/>
      <c r="G109" s="80">
        <f>SUM(G69:G108)</f>
        <v>0</v>
      </c>
      <c r="H109" s="80">
        <f>SUM(H69:H108)</f>
        <v>0</v>
      </c>
      <c r="I109" s="121"/>
      <c r="J109" s="100">
        <f>SUM(J69:J108)</f>
        <v>0</v>
      </c>
      <c r="K109" s="101">
        <f>SUM(K69:K108)</f>
        <v>0</v>
      </c>
    </row>
    <row r="110" ht="15" thickBot="1"/>
    <row r="111" spans="1:11" ht="15.75" customHeight="1" thickBot="1">
      <c r="A111" s="130" t="s">
        <v>33</v>
      </c>
      <c r="B111" s="131"/>
      <c r="C111" s="131"/>
      <c r="D111" s="131"/>
      <c r="E111" s="131"/>
      <c r="F111" s="131"/>
      <c r="G111" s="131"/>
      <c r="H111" s="131"/>
      <c r="I111" s="131"/>
      <c r="J111" s="131"/>
      <c r="K111" s="132"/>
    </row>
    <row r="112" spans="1:11" ht="14.25">
      <c r="A112" s="12"/>
      <c r="B112" s="6"/>
      <c r="C112" s="6"/>
      <c r="D112" s="6"/>
      <c r="E112" s="6"/>
      <c r="F112" s="6"/>
      <c r="G112" s="6"/>
      <c r="H112" s="6"/>
      <c r="K112" s="7"/>
    </row>
    <row r="113" spans="1:11" ht="16.5" thickBot="1">
      <c r="A113" s="81" t="s">
        <v>34</v>
      </c>
      <c r="B113" s="82"/>
      <c r="C113" s="82"/>
      <c r="D113" s="82"/>
      <c r="E113" s="82"/>
      <c r="F113" s="82"/>
      <c r="G113" s="82"/>
      <c r="K113" s="83"/>
    </row>
    <row r="114" spans="1:12" ht="15" customHeight="1" thickBot="1">
      <c r="A114" s="84"/>
      <c r="B114" s="85"/>
      <c r="C114" s="85"/>
      <c r="D114" s="154" t="s">
        <v>35</v>
      </c>
      <c r="E114" s="155"/>
      <c r="F114" s="155" t="s">
        <v>36</v>
      </c>
      <c r="G114" s="155"/>
      <c r="H114" s="149" t="s">
        <v>37</v>
      </c>
      <c r="I114" s="150"/>
      <c r="K114" s="7"/>
      <c r="L114" s="21"/>
    </row>
    <row r="115" spans="1:12" ht="15" customHeight="1">
      <c r="A115" s="84"/>
      <c r="B115" s="156" t="s">
        <v>38</v>
      </c>
      <c r="C115" s="157"/>
      <c r="D115" s="158"/>
      <c r="E115" s="158"/>
      <c r="F115" s="158"/>
      <c r="G115" s="158"/>
      <c r="H115" s="151">
        <f>1-D115-F115</f>
        <v>1</v>
      </c>
      <c r="I115" s="152"/>
      <c r="K115" s="7"/>
      <c r="L115" s="21"/>
    </row>
    <row r="116" spans="1:12" ht="15" customHeight="1" thickBot="1">
      <c r="A116" s="84"/>
      <c r="B116" s="159" t="s">
        <v>39</v>
      </c>
      <c r="C116" s="160"/>
      <c r="D116" s="161"/>
      <c r="E116" s="161"/>
      <c r="F116" s="161"/>
      <c r="G116" s="161"/>
      <c r="H116" s="144">
        <f>1-D116-F116</f>
        <v>1</v>
      </c>
      <c r="I116" s="145"/>
      <c r="K116" s="7"/>
      <c r="L116" s="21"/>
    </row>
    <row r="117" spans="1:12" ht="15" customHeight="1" thickBot="1">
      <c r="A117" s="86"/>
      <c r="B117" s="87"/>
      <c r="C117" s="87"/>
      <c r="D117" s="87"/>
      <c r="E117" s="87"/>
      <c r="F117" s="87"/>
      <c r="G117" s="87"/>
      <c r="J117" s="87"/>
      <c r="K117" s="88"/>
      <c r="L117" s="21"/>
    </row>
    <row r="118" spans="1:11" ht="45.75" thickBot="1">
      <c r="A118" s="49" t="s">
        <v>23</v>
      </c>
      <c r="B118" s="50" t="s">
        <v>24</v>
      </c>
      <c r="C118" s="49" t="s">
        <v>40</v>
      </c>
      <c r="D118" s="51" t="s">
        <v>41</v>
      </c>
      <c r="E118" s="52" t="s">
        <v>29</v>
      </c>
      <c r="F118" s="49" t="s">
        <v>42</v>
      </c>
      <c r="G118" s="51" t="s">
        <v>43</v>
      </c>
      <c r="H118" s="52" t="s">
        <v>31</v>
      </c>
      <c r="J118" s="41" t="s">
        <v>32</v>
      </c>
      <c r="K118" s="52" t="s">
        <v>51</v>
      </c>
    </row>
    <row r="119" spans="1:11" ht="14.25">
      <c r="A119" s="89">
        <f>IF(A24&lt;&gt;"",A24,"")</f>
      </c>
      <c r="B119" s="89">
        <f>IF(B24&lt;&gt;"",B24,"")</f>
      </c>
      <c r="C119" s="78">
        <f aca="true" t="shared" si="11" ref="C119:C158">IF(A119&lt;&gt;"",ROUND(($D$115*VLOOKUP(A119,$A$24:$K$64,11,0)/$J$10+$F$115*VLOOKUP(A119,$A$24:$K$64,9,0)/$J$8+$H$115*VLOOKUP(A119,$A$24:$K$64,10,0)/$J$9)*VLOOKUP(A119,$A$24:$K$64,8,0),6),0)</f>
        <v>0</v>
      </c>
      <c r="D119" s="90">
        <f>IF($C$159=0,0,C119/$C$159*$D$17)</f>
        <v>0</v>
      </c>
      <c r="E119" s="76">
        <f>IF(A119&lt;&gt;"",D119-VLOOKUP(A119,$A$24:$J$64,4,0),0)</f>
        <v>0</v>
      </c>
      <c r="F119" s="91">
        <f aca="true" t="shared" si="12" ref="F119:F158">IF(A119&lt;&gt;"",ROUND(($D$116*$J$10/VLOOKUP(A119,$A$24:$K$64,11,0)+$F$116*$J$8/VLOOKUP(A119,$A$24:$K$64,9,0)+$H$116*$J$9/VLOOKUP(A119,$A$24:$K$64,10,0))*VLOOKUP(A119,$A$24:$K$64,8,0),6),0)</f>
        <v>0</v>
      </c>
      <c r="G119" s="90">
        <f aca="true" t="shared" si="13" ref="G119:G158">IF($F$159=0,0,F119/$F$159*$I$17)</f>
        <v>0</v>
      </c>
      <c r="H119" s="76">
        <f aca="true" t="shared" si="14" ref="H119:H158">IF(A119&lt;&gt;"",G119-VLOOKUP(A119,$A$24:$J$64,6,0),0)</f>
        <v>0</v>
      </c>
      <c r="J119" s="78">
        <f aca="true" t="shared" si="15" ref="J119:J154">D119+G119</f>
        <v>0</v>
      </c>
      <c r="K119" s="76">
        <f aca="true" t="shared" si="16" ref="K119:K154">E119+H119</f>
        <v>0</v>
      </c>
    </row>
    <row r="120" spans="1:11" ht="14.25">
      <c r="A120" s="89">
        <f aca="true" t="shared" si="17" ref="A120:B135">IF(A25&lt;&gt;"",A25,"")</f>
      </c>
      <c r="B120" s="89">
        <f t="shared" si="17"/>
      </c>
      <c r="C120" s="78">
        <f t="shared" si="11"/>
        <v>0</v>
      </c>
      <c r="D120" s="90">
        <f aca="true" t="shared" si="18" ref="D120:D158">IF($C$159=0,0,C120/$C$159*$D$17)</f>
        <v>0</v>
      </c>
      <c r="E120" s="76">
        <f aca="true" t="shared" si="19" ref="E120:E158">IF(A120&lt;&gt;"",D120-VLOOKUP(A120,$A$24:$J$64,4,0),0)</f>
        <v>0</v>
      </c>
      <c r="F120" s="91">
        <f t="shared" si="12"/>
        <v>0</v>
      </c>
      <c r="G120" s="90">
        <f t="shared" si="13"/>
        <v>0</v>
      </c>
      <c r="H120" s="76">
        <f t="shared" si="14"/>
        <v>0</v>
      </c>
      <c r="J120" s="78">
        <f t="shared" si="15"/>
        <v>0</v>
      </c>
      <c r="K120" s="76">
        <f t="shared" si="16"/>
        <v>0</v>
      </c>
    </row>
    <row r="121" spans="1:11" ht="14.25">
      <c r="A121" s="89">
        <f t="shared" si="17"/>
      </c>
      <c r="B121" s="89">
        <f t="shared" si="17"/>
      </c>
      <c r="C121" s="78">
        <f t="shared" si="11"/>
        <v>0</v>
      </c>
      <c r="D121" s="90">
        <f t="shared" si="18"/>
        <v>0</v>
      </c>
      <c r="E121" s="76">
        <f t="shared" si="19"/>
        <v>0</v>
      </c>
      <c r="F121" s="91">
        <f t="shared" si="12"/>
        <v>0</v>
      </c>
      <c r="G121" s="90">
        <f t="shared" si="13"/>
        <v>0</v>
      </c>
      <c r="H121" s="76">
        <f t="shared" si="14"/>
        <v>0</v>
      </c>
      <c r="J121" s="78">
        <f t="shared" si="15"/>
        <v>0</v>
      </c>
      <c r="K121" s="76">
        <f t="shared" si="16"/>
        <v>0</v>
      </c>
    </row>
    <row r="122" spans="1:11" ht="14.25">
      <c r="A122" s="89">
        <f t="shared" si="17"/>
      </c>
      <c r="B122" s="89">
        <f t="shared" si="17"/>
      </c>
      <c r="C122" s="78">
        <f t="shared" si="11"/>
        <v>0</v>
      </c>
      <c r="D122" s="90">
        <f t="shared" si="18"/>
        <v>0</v>
      </c>
      <c r="E122" s="76">
        <f t="shared" si="19"/>
        <v>0</v>
      </c>
      <c r="F122" s="91">
        <f t="shared" si="12"/>
        <v>0</v>
      </c>
      <c r="G122" s="90">
        <f t="shared" si="13"/>
        <v>0</v>
      </c>
      <c r="H122" s="76">
        <f t="shared" si="14"/>
        <v>0</v>
      </c>
      <c r="J122" s="78">
        <f t="shared" si="15"/>
        <v>0</v>
      </c>
      <c r="K122" s="76">
        <f t="shared" si="16"/>
        <v>0</v>
      </c>
    </row>
    <row r="123" spans="1:11" ht="14.25">
      <c r="A123" s="89">
        <f t="shared" si="17"/>
      </c>
      <c r="B123" s="89">
        <f t="shared" si="17"/>
      </c>
      <c r="C123" s="78">
        <f t="shared" si="11"/>
        <v>0</v>
      </c>
      <c r="D123" s="90">
        <f t="shared" si="18"/>
        <v>0</v>
      </c>
      <c r="E123" s="76">
        <f t="shared" si="19"/>
        <v>0</v>
      </c>
      <c r="F123" s="91">
        <f t="shared" si="12"/>
        <v>0</v>
      </c>
      <c r="G123" s="90">
        <f t="shared" si="13"/>
        <v>0</v>
      </c>
      <c r="H123" s="76">
        <f t="shared" si="14"/>
        <v>0</v>
      </c>
      <c r="J123" s="78">
        <f t="shared" si="15"/>
        <v>0</v>
      </c>
      <c r="K123" s="76">
        <f t="shared" si="16"/>
        <v>0</v>
      </c>
    </row>
    <row r="124" spans="1:11" ht="14.25">
      <c r="A124" s="89">
        <f t="shared" si="17"/>
      </c>
      <c r="B124" s="89">
        <f t="shared" si="17"/>
      </c>
      <c r="C124" s="78">
        <f t="shared" si="11"/>
        <v>0</v>
      </c>
      <c r="D124" s="90">
        <f t="shared" si="18"/>
        <v>0</v>
      </c>
      <c r="E124" s="76">
        <f t="shared" si="19"/>
        <v>0</v>
      </c>
      <c r="F124" s="91">
        <f t="shared" si="12"/>
        <v>0</v>
      </c>
      <c r="G124" s="90">
        <f t="shared" si="13"/>
        <v>0</v>
      </c>
      <c r="H124" s="76">
        <f t="shared" si="14"/>
        <v>0</v>
      </c>
      <c r="J124" s="78">
        <f t="shared" si="15"/>
        <v>0</v>
      </c>
      <c r="K124" s="76">
        <f t="shared" si="16"/>
        <v>0</v>
      </c>
    </row>
    <row r="125" spans="1:11" ht="14.25">
      <c r="A125" s="89">
        <f t="shared" si="17"/>
      </c>
      <c r="B125" s="89">
        <f t="shared" si="17"/>
      </c>
      <c r="C125" s="78">
        <f t="shared" si="11"/>
        <v>0</v>
      </c>
      <c r="D125" s="90">
        <f t="shared" si="18"/>
        <v>0</v>
      </c>
      <c r="E125" s="76">
        <f t="shared" si="19"/>
        <v>0</v>
      </c>
      <c r="F125" s="91">
        <f t="shared" si="12"/>
        <v>0</v>
      </c>
      <c r="G125" s="90">
        <f t="shared" si="13"/>
        <v>0</v>
      </c>
      <c r="H125" s="76">
        <f t="shared" si="14"/>
        <v>0</v>
      </c>
      <c r="J125" s="78">
        <f t="shared" si="15"/>
        <v>0</v>
      </c>
      <c r="K125" s="76">
        <f t="shared" si="16"/>
        <v>0</v>
      </c>
    </row>
    <row r="126" spans="1:11" ht="14.25">
      <c r="A126" s="89">
        <f t="shared" si="17"/>
      </c>
      <c r="B126" s="89">
        <f t="shared" si="17"/>
      </c>
      <c r="C126" s="78">
        <f t="shared" si="11"/>
        <v>0</v>
      </c>
      <c r="D126" s="90">
        <f t="shared" si="18"/>
        <v>0</v>
      </c>
      <c r="E126" s="76">
        <f t="shared" si="19"/>
        <v>0</v>
      </c>
      <c r="F126" s="91">
        <f t="shared" si="12"/>
        <v>0</v>
      </c>
      <c r="G126" s="90">
        <f t="shared" si="13"/>
        <v>0</v>
      </c>
      <c r="H126" s="76">
        <f t="shared" si="14"/>
        <v>0</v>
      </c>
      <c r="J126" s="78">
        <f t="shared" si="15"/>
        <v>0</v>
      </c>
      <c r="K126" s="76">
        <f t="shared" si="16"/>
        <v>0</v>
      </c>
    </row>
    <row r="127" spans="1:11" ht="14.25">
      <c r="A127" s="89">
        <f t="shared" si="17"/>
      </c>
      <c r="B127" s="89">
        <f t="shared" si="17"/>
      </c>
      <c r="C127" s="78">
        <f t="shared" si="11"/>
        <v>0</v>
      </c>
      <c r="D127" s="90">
        <f t="shared" si="18"/>
        <v>0</v>
      </c>
      <c r="E127" s="76">
        <f t="shared" si="19"/>
        <v>0</v>
      </c>
      <c r="F127" s="91">
        <f t="shared" si="12"/>
        <v>0</v>
      </c>
      <c r="G127" s="90">
        <f t="shared" si="13"/>
        <v>0</v>
      </c>
      <c r="H127" s="76">
        <f t="shared" si="14"/>
        <v>0</v>
      </c>
      <c r="J127" s="78">
        <f t="shared" si="15"/>
        <v>0</v>
      </c>
      <c r="K127" s="76">
        <f t="shared" si="16"/>
        <v>0</v>
      </c>
    </row>
    <row r="128" spans="1:11" ht="14.25">
      <c r="A128" s="89">
        <f t="shared" si="17"/>
      </c>
      <c r="B128" s="89">
        <f t="shared" si="17"/>
      </c>
      <c r="C128" s="78">
        <f t="shared" si="11"/>
        <v>0</v>
      </c>
      <c r="D128" s="90">
        <f t="shared" si="18"/>
        <v>0</v>
      </c>
      <c r="E128" s="76">
        <f t="shared" si="19"/>
        <v>0</v>
      </c>
      <c r="F128" s="91">
        <f t="shared" si="12"/>
        <v>0</v>
      </c>
      <c r="G128" s="90">
        <f t="shared" si="13"/>
        <v>0</v>
      </c>
      <c r="H128" s="76">
        <f t="shared" si="14"/>
        <v>0</v>
      </c>
      <c r="J128" s="78">
        <f t="shared" si="15"/>
        <v>0</v>
      </c>
      <c r="K128" s="76">
        <f t="shared" si="16"/>
        <v>0</v>
      </c>
    </row>
    <row r="129" spans="1:11" ht="14.25">
      <c r="A129" s="89">
        <f t="shared" si="17"/>
      </c>
      <c r="B129" s="89">
        <f t="shared" si="17"/>
      </c>
      <c r="C129" s="78">
        <f t="shared" si="11"/>
        <v>0</v>
      </c>
      <c r="D129" s="90">
        <f t="shared" si="18"/>
        <v>0</v>
      </c>
      <c r="E129" s="76">
        <f t="shared" si="19"/>
        <v>0</v>
      </c>
      <c r="F129" s="91">
        <f t="shared" si="12"/>
        <v>0</v>
      </c>
      <c r="G129" s="90">
        <f t="shared" si="13"/>
        <v>0</v>
      </c>
      <c r="H129" s="76">
        <f t="shared" si="14"/>
        <v>0</v>
      </c>
      <c r="J129" s="78">
        <f t="shared" si="15"/>
        <v>0</v>
      </c>
      <c r="K129" s="76">
        <f t="shared" si="16"/>
        <v>0</v>
      </c>
    </row>
    <row r="130" spans="1:11" ht="14.25">
      <c r="A130" s="89">
        <f t="shared" si="17"/>
      </c>
      <c r="B130" s="89">
        <f t="shared" si="17"/>
      </c>
      <c r="C130" s="78">
        <f t="shared" si="11"/>
        <v>0</v>
      </c>
      <c r="D130" s="90">
        <f t="shared" si="18"/>
        <v>0</v>
      </c>
      <c r="E130" s="76">
        <f t="shared" si="19"/>
        <v>0</v>
      </c>
      <c r="F130" s="91">
        <f t="shared" si="12"/>
        <v>0</v>
      </c>
      <c r="G130" s="90">
        <f t="shared" si="13"/>
        <v>0</v>
      </c>
      <c r="H130" s="76">
        <f t="shared" si="14"/>
        <v>0</v>
      </c>
      <c r="J130" s="78">
        <f t="shared" si="15"/>
        <v>0</v>
      </c>
      <c r="K130" s="76">
        <f t="shared" si="16"/>
        <v>0</v>
      </c>
    </row>
    <row r="131" spans="1:11" ht="14.25">
      <c r="A131" s="89">
        <f t="shared" si="17"/>
      </c>
      <c r="B131" s="89">
        <f t="shared" si="17"/>
      </c>
      <c r="C131" s="78">
        <f t="shared" si="11"/>
        <v>0</v>
      </c>
      <c r="D131" s="90">
        <f t="shared" si="18"/>
        <v>0</v>
      </c>
      <c r="E131" s="76">
        <f t="shared" si="19"/>
        <v>0</v>
      </c>
      <c r="F131" s="91">
        <f t="shared" si="12"/>
        <v>0</v>
      </c>
      <c r="G131" s="90">
        <f t="shared" si="13"/>
        <v>0</v>
      </c>
      <c r="H131" s="76">
        <f t="shared" si="14"/>
        <v>0</v>
      </c>
      <c r="J131" s="78">
        <f t="shared" si="15"/>
        <v>0</v>
      </c>
      <c r="K131" s="76">
        <f t="shared" si="16"/>
        <v>0</v>
      </c>
    </row>
    <row r="132" spans="1:11" ht="14.25">
      <c r="A132" s="89">
        <f t="shared" si="17"/>
      </c>
      <c r="B132" s="89">
        <f t="shared" si="17"/>
      </c>
      <c r="C132" s="78">
        <f t="shared" si="11"/>
        <v>0</v>
      </c>
      <c r="D132" s="90">
        <f t="shared" si="18"/>
        <v>0</v>
      </c>
      <c r="E132" s="76">
        <f t="shared" si="19"/>
        <v>0</v>
      </c>
      <c r="F132" s="91">
        <f t="shared" si="12"/>
        <v>0</v>
      </c>
      <c r="G132" s="90">
        <f t="shared" si="13"/>
        <v>0</v>
      </c>
      <c r="H132" s="76">
        <f t="shared" si="14"/>
        <v>0</v>
      </c>
      <c r="J132" s="78">
        <f t="shared" si="15"/>
        <v>0</v>
      </c>
      <c r="K132" s="76">
        <f t="shared" si="16"/>
        <v>0</v>
      </c>
    </row>
    <row r="133" spans="1:11" ht="14.25">
      <c r="A133" s="89">
        <f t="shared" si="17"/>
      </c>
      <c r="B133" s="89">
        <f t="shared" si="17"/>
      </c>
      <c r="C133" s="78">
        <f t="shared" si="11"/>
        <v>0</v>
      </c>
      <c r="D133" s="90">
        <f t="shared" si="18"/>
        <v>0</v>
      </c>
      <c r="E133" s="76">
        <f t="shared" si="19"/>
        <v>0</v>
      </c>
      <c r="F133" s="91">
        <f t="shared" si="12"/>
        <v>0</v>
      </c>
      <c r="G133" s="90">
        <f t="shared" si="13"/>
        <v>0</v>
      </c>
      <c r="H133" s="76">
        <f t="shared" si="14"/>
        <v>0</v>
      </c>
      <c r="J133" s="78">
        <f t="shared" si="15"/>
        <v>0</v>
      </c>
      <c r="K133" s="76">
        <f t="shared" si="16"/>
        <v>0</v>
      </c>
    </row>
    <row r="134" spans="1:11" ht="14.25">
      <c r="A134" s="89">
        <f t="shared" si="17"/>
      </c>
      <c r="B134" s="89">
        <f t="shared" si="17"/>
      </c>
      <c r="C134" s="78">
        <f t="shared" si="11"/>
        <v>0</v>
      </c>
      <c r="D134" s="90">
        <f t="shared" si="18"/>
        <v>0</v>
      </c>
      <c r="E134" s="76">
        <f t="shared" si="19"/>
        <v>0</v>
      </c>
      <c r="F134" s="91">
        <f t="shared" si="12"/>
        <v>0</v>
      </c>
      <c r="G134" s="90">
        <f t="shared" si="13"/>
        <v>0</v>
      </c>
      <c r="H134" s="76">
        <f t="shared" si="14"/>
        <v>0</v>
      </c>
      <c r="J134" s="78">
        <f t="shared" si="15"/>
        <v>0</v>
      </c>
      <c r="K134" s="76">
        <f t="shared" si="16"/>
        <v>0</v>
      </c>
    </row>
    <row r="135" spans="1:11" ht="14.25">
      <c r="A135" s="89">
        <f t="shared" si="17"/>
      </c>
      <c r="B135" s="89">
        <f t="shared" si="17"/>
      </c>
      <c r="C135" s="78">
        <f t="shared" si="11"/>
        <v>0</v>
      </c>
      <c r="D135" s="90">
        <f t="shared" si="18"/>
        <v>0</v>
      </c>
      <c r="E135" s="76">
        <f t="shared" si="19"/>
        <v>0</v>
      </c>
      <c r="F135" s="91">
        <f t="shared" si="12"/>
        <v>0</v>
      </c>
      <c r="G135" s="90">
        <f t="shared" si="13"/>
        <v>0</v>
      </c>
      <c r="H135" s="76">
        <f t="shared" si="14"/>
        <v>0</v>
      </c>
      <c r="J135" s="78">
        <f t="shared" si="15"/>
        <v>0</v>
      </c>
      <c r="K135" s="76">
        <f t="shared" si="16"/>
        <v>0</v>
      </c>
    </row>
    <row r="136" spans="1:11" ht="14.25">
      <c r="A136" s="89">
        <f aca="true" t="shared" si="20" ref="A136:B151">IF(A41&lt;&gt;"",A41,"")</f>
      </c>
      <c r="B136" s="89">
        <f t="shared" si="20"/>
      </c>
      <c r="C136" s="78">
        <f t="shared" si="11"/>
        <v>0</v>
      </c>
      <c r="D136" s="90">
        <f t="shared" si="18"/>
        <v>0</v>
      </c>
      <c r="E136" s="76">
        <f t="shared" si="19"/>
        <v>0</v>
      </c>
      <c r="F136" s="91">
        <f t="shared" si="12"/>
        <v>0</v>
      </c>
      <c r="G136" s="90">
        <f t="shared" si="13"/>
        <v>0</v>
      </c>
      <c r="H136" s="76">
        <f t="shared" si="14"/>
        <v>0</v>
      </c>
      <c r="J136" s="78">
        <f t="shared" si="15"/>
        <v>0</v>
      </c>
      <c r="K136" s="76">
        <f t="shared" si="16"/>
        <v>0</v>
      </c>
    </row>
    <row r="137" spans="1:11" ht="14.25">
      <c r="A137" s="89">
        <f t="shared" si="20"/>
      </c>
      <c r="B137" s="89">
        <f t="shared" si="20"/>
      </c>
      <c r="C137" s="78">
        <f t="shared" si="11"/>
        <v>0</v>
      </c>
      <c r="D137" s="90">
        <f t="shared" si="18"/>
        <v>0</v>
      </c>
      <c r="E137" s="76">
        <f t="shared" si="19"/>
        <v>0</v>
      </c>
      <c r="F137" s="91">
        <f t="shared" si="12"/>
        <v>0</v>
      </c>
      <c r="G137" s="90">
        <f t="shared" si="13"/>
        <v>0</v>
      </c>
      <c r="H137" s="76">
        <f t="shared" si="14"/>
        <v>0</v>
      </c>
      <c r="J137" s="78">
        <f t="shared" si="15"/>
        <v>0</v>
      </c>
      <c r="K137" s="76">
        <f t="shared" si="16"/>
        <v>0</v>
      </c>
    </row>
    <row r="138" spans="1:11" ht="14.25">
      <c r="A138" s="89">
        <f t="shared" si="20"/>
      </c>
      <c r="B138" s="89">
        <f t="shared" si="20"/>
      </c>
      <c r="C138" s="78">
        <f t="shared" si="11"/>
        <v>0</v>
      </c>
      <c r="D138" s="90">
        <f t="shared" si="18"/>
        <v>0</v>
      </c>
      <c r="E138" s="76">
        <f t="shared" si="19"/>
        <v>0</v>
      </c>
      <c r="F138" s="91">
        <f t="shared" si="12"/>
        <v>0</v>
      </c>
      <c r="G138" s="90">
        <f t="shared" si="13"/>
        <v>0</v>
      </c>
      <c r="H138" s="76">
        <f t="shared" si="14"/>
        <v>0</v>
      </c>
      <c r="J138" s="78">
        <f t="shared" si="15"/>
        <v>0</v>
      </c>
      <c r="K138" s="76">
        <f t="shared" si="16"/>
        <v>0</v>
      </c>
    </row>
    <row r="139" spans="1:11" ht="14.25">
      <c r="A139" s="89">
        <f t="shared" si="20"/>
      </c>
      <c r="B139" s="89">
        <f t="shared" si="20"/>
      </c>
      <c r="C139" s="78">
        <f t="shared" si="11"/>
        <v>0</v>
      </c>
      <c r="D139" s="90">
        <f t="shared" si="18"/>
        <v>0</v>
      </c>
      <c r="E139" s="76">
        <f t="shared" si="19"/>
        <v>0</v>
      </c>
      <c r="F139" s="91">
        <f t="shared" si="12"/>
        <v>0</v>
      </c>
      <c r="G139" s="90">
        <f t="shared" si="13"/>
        <v>0</v>
      </c>
      <c r="H139" s="76">
        <f t="shared" si="14"/>
        <v>0</v>
      </c>
      <c r="J139" s="78">
        <f t="shared" si="15"/>
        <v>0</v>
      </c>
      <c r="K139" s="76">
        <f t="shared" si="16"/>
        <v>0</v>
      </c>
    </row>
    <row r="140" spans="1:11" ht="14.25">
      <c r="A140" s="89">
        <f t="shared" si="20"/>
      </c>
      <c r="B140" s="89">
        <f t="shared" si="20"/>
      </c>
      <c r="C140" s="78">
        <f t="shared" si="11"/>
        <v>0</v>
      </c>
      <c r="D140" s="90">
        <f t="shared" si="18"/>
        <v>0</v>
      </c>
      <c r="E140" s="76">
        <f t="shared" si="19"/>
        <v>0</v>
      </c>
      <c r="F140" s="91">
        <f t="shared" si="12"/>
        <v>0</v>
      </c>
      <c r="G140" s="90">
        <f t="shared" si="13"/>
        <v>0</v>
      </c>
      <c r="H140" s="76">
        <f t="shared" si="14"/>
        <v>0</v>
      </c>
      <c r="J140" s="78">
        <f t="shared" si="15"/>
        <v>0</v>
      </c>
      <c r="K140" s="76">
        <f t="shared" si="16"/>
        <v>0</v>
      </c>
    </row>
    <row r="141" spans="1:11" ht="14.25">
      <c r="A141" s="89">
        <f t="shared" si="20"/>
      </c>
      <c r="B141" s="89">
        <f t="shared" si="20"/>
      </c>
      <c r="C141" s="78">
        <f t="shared" si="11"/>
        <v>0</v>
      </c>
      <c r="D141" s="90">
        <f t="shared" si="18"/>
        <v>0</v>
      </c>
      <c r="E141" s="76">
        <f t="shared" si="19"/>
        <v>0</v>
      </c>
      <c r="F141" s="91">
        <f t="shared" si="12"/>
        <v>0</v>
      </c>
      <c r="G141" s="90">
        <f t="shared" si="13"/>
        <v>0</v>
      </c>
      <c r="H141" s="76">
        <f t="shared" si="14"/>
        <v>0</v>
      </c>
      <c r="J141" s="78">
        <f t="shared" si="15"/>
        <v>0</v>
      </c>
      <c r="K141" s="76">
        <f t="shared" si="16"/>
        <v>0</v>
      </c>
    </row>
    <row r="142" spans="1:11" ht="14.25">
      <c r="A142" s="89">
        <f t="shared" si="20"/>
      </c>
      <c r="B142" s="89">
        <f t="shared" si="20"/>
      </c>
      <c r="C142" s="78">
        <f t="shared" si="11"/>
        <v>0</v>
      </c>
      <c r="D142" s="90">
        <f t="shared" si="18"/>
        <v>0</v>
      </c>
      <c r="E142" s="76">
        <f t="shared" si="19"/>
        <v>0</v>
      </c>
      <c r="F142" s="91">
        <f t="shared" si="12"/>
        <v>0</v>
      </c>
      <c r="G142" s="90">
        <f t="shared" si="13"/>
        <v>0</v>
      </c>
      <c r="H142" s="76">
        <f t="shared" si="14"/>
        <v>0</v>
      </c>
      <c r="J142" s="78">
        <f t="shared" si="15"/>
        <v>0</v>
      </c>
      <c r="K142" s="76">
        <f t="shared" si="16"/>
        <v>0</v>
      </c>
    </row>
    <row r="143" spans="1:11" ht="14.25">
      <c r="A143" s="89">
        <f t="shared" si="20"/>
      </c>
      <c r="B143" s="89">
        <f t="shared" si="20"/>
      </c>
      <c r="C143" s="78">
        <f t="shared" si="11"/>
        <v>0</v>
      </c>
      <c r="D143" s="90">
        <f t="shared" si="18"/>
        <v>0</v>
      </c>
      <c r="E143" s="76">
        <f t="shared" si="19"/>
        <v>0</v>
      </c>
      <c r="F143" s="91">
        <f t="shared" si="12"/>
        <v>0</v>
      </c>
      <c r="G143" s="90">
        <f t="shared" si="13"/>
        <v>0</v>
      </c>
      <c r="H143" s="76">
        <f t="shared" si="14"/>
        <v>0</v>
      </c>
      <c r="J143" s="78">
        <f t="shared" si="15"/>
        <v>0</v>
      </c>
      <c r="K143" s="76">
        <f t="shared" si="16"/>
        <v>0</v>
      </c>
    </row>
    <row r="144" spans="1:11" ht="14.25">
      <c r="A144" s="89">
        <f t="shared" si="20"/>
      </c>
      <c r="B144" s="89">
        <f t="shared" si="20"/>
      </c>
      <c r="C144" s="78">
        <f t="shared" si="11"/>
        <v>0</v>
      </c>
      <c r="D144" s="90">
        <f t="shared" si="18"/>
        <v>0</v>
      </c>
      <c r="E144" s="76">
        <f t="shared" si="19"/>
        <v>0</v>
      </c>
      <c r="F144" s="91">
        <f t="shared" si="12"/>
        <v>0</v>
      </c>
      <c r="G144" s="90">
        <f t="shared" si="13"/>
        <v>0</v>
      </c>
      <c r="H144" s="76">
        <f t="shared" si="14"/>
        <v>0</v>
      </c>
      <c r="J144" s="78">
        <f t="shared" si="15"/>
        <v>0</v>
      </c>
      <c r="K144" s="76">
        <f t="shared" si="16"/>
        <v>0</v>
      </c>
    </row>
    <row r="145" spans="1:11" ht="14.25">
      <c r="A145" s="89">
        <f t="shared" si="20"/>
      </c>
      <c r="B145" s="89">
        <f t="shared" si="20"/>
      </c>
      <c r="C145" s="78">
        <f t="shared" si="11"/>
        <v>0</v>
      </c>
      <c r="D145" s="90">
        <f t="shared" si="18"/>
        <v>0</v>
      </c>
      <c r="E145" s="76">
        <f t="shared" si="19"/>
        <v>0</v>
      </c>
      <c r="F145" s="91">
        <f t="shared" si="12"/>
        <v>0</v>
      </c>
      <c r="G145" s="90">
        <f t="shared" si="13"/>
        <v>0</v>
      </c>
      <c r="H145" s="76">
        <f t="shared" si="14"/>
        <v>0</v>
      </c>
      <c r="J145" s="78">
        <f t="shared" si="15"/>
        <v>0</v>
      </c>
      <c r="K145" s="76">
        <f t="shared" si="16"/>
        <v>0</v>
      </c>
    </row>
    <row r="146" spans="1:11" ht="14.25">
      <c r="A146" s="89">
        <f t="shared" si="20"/>
      </c>
      <c r="B146" s="89">
        <f t="shared" si="20"/>
      </c>
      <c r="C146" s="78">
        <f t="shared" si="11"/>
        <v>0</v>
      </c>
      <c r="D146" s="90">
        <f t="shared" si="18"/>
        <v>0</v>
      </c>
      <c r="E146" s="76">
        <f t="shared" si="19"/>
        <v>0</v>
      </c>
      <c r="F146" s="91">
        <f t="shared" si="12"/>
        <v>0</v>
      </c>
      <c r="G146" s="90">
        <f t="shared" si="13"/>
        <v>0</v>
      </c>
      <c r="H146" s="76">
        <f t="shared" si="14"/>
        <v>0</v>
      </c>
      <c r="J146" s="78">
        <f t="shared" si="15"/>
        <v>0</v>
      </c>
      <c r="K146" s="76">
        <f t="shared" si="16"/>
        <v>0</v>
      </c>
    </row>
    <row r="147" spans="1:11" ht="14.25">
      <c r="A147" s="89">
        <f t="shared" si="20"/>
      </c>
      <c r="B147" s="89">
        <f t="shared" si="20"/>
      </c>
      <c r="C147" s="78">
        <f t="shared" si="11"/>
        <v>0</v>
      </c>
      <c r="D147" s="90">
        <f t="shared" si="18"/>
        <v>0</v>
      </c>
      <c r="E147" s="76">
        <f t="shared" si="19"/>
        <v>0</v>
      </c>
      <c r="F147" s="91">
        <f t="shared" si="12"/>
        <v>0</v>
      </c>
      <c r="G147" s="90">
        <f t="shared" si="13"/>
        <v>0</v>
      </c>
      <c r="H147" s="76">
        <f t="shared" si="14"/>
        <v>0</v>
      </c>
      <c r="J147" s="78">
        <f t="shared" si="15"/>
        <v>0</v>
      </c>
      <c r="K147" s="76">
        <f t="shared" si="16"/>
        <v>0</v>
      </c>
    </row>
    <row r="148" spans="1:11" ht="14.25">
      <c r="A148" s="89">
        <f t="shared" si="20"/>
      </c>
      <c r="B148" s="89">
        <f t="shared" si="20"/>
      </c>
      <c r="C148" s="78">
        <f t="shared" si="11"/>
        <v>0</v>
      </c>
      <c r="D148" s="90">
        <f t="shared" si="18"/>
        <v>0</v>
      </c>
      <c r="E148" s="76">
        <f t="shared" si="19"/>
        <v>0</v>
      </c>
      <c r="F148" s="91">
        <f t="shared" si="12"/>
        <v>0</v>
      </c>
      <c r="G148" s="90">
        <f t="shared" si="13"/>
        <v>0</v>
      </c>
      <c r="H148" s="76">
        <f t="shared" si="14"/>
        <v>0</v>
      </c>
      <c r="J148" s="78">
        <f t="shared" si="15"/>
        <v>0</v>
      </c>
      <c r="K148" s="76">
        <f t="shared" si="16"/>
        <v>0</v>
      </c>
    </row>
    <row r="149" spans="1:11" ht="14.25">
      <c r="A149" s="89">
        <f t="shared" si="20"/>
      </c>
      <c r="B149" s="89">
        <f t="shared" si="20"/>
      </c>
      <c r="C149" s="78">
        <f t="shared" si="11"/>
        <v>0</v>
      </c>
      <c r="D149" s="90">
        <f t="shared" si="18"/>
        <v>0</v>
      </c>
      <c r="E149" s="76">
        <f t="shared" si="19"/>
        <v>0</v>
      </c>
      <c r="F149" s="91">
        <f t="shared" si="12"/>
        <v>0</v>
      </c>
      <c r="G149" s="90">
        <f t="shared" si="13"/>
        <v>0</v>
      </c>
      <c r="H149" s="76">
        <f t="shared" si="14"/>
        <v>0</v>
      </c>
      <c r="J149" s="78">
        <f t="shared" si="15"/>
        <v>0</v>
      </c>
      <c r="K149" s="76">
        <f t="shared" si="16"/>
        <v>0</v>
      </c>
    </row>
    <row r="150" spans="1:11" ht="14.25">
      <c r="A150" s="89">
        <f t="shared" si="20"/>
      </c>
      <c r="B150" s="89">
        <f t="shared" si="20"/>
      </c>
      <c r="C150" s="78">
        <f t="shared" si="11"/>
        <v>0</v>
      </c>
      <c r="D150" s="90">
        <f t="shared" si="18"/>
        <v>0</v>
      </c>
      <c r="E150" s="76">
        <f t="shared" si="19"/>
        <v>0</v>
      </c>
      <c r="F150" s="91">
        <f t="shared" si="12"/>
        <v>0</v>
      </c>
      <c r="G150" s="90">
        <f t="shared" si="13"/>
        <v>0</v>
      </c>
      <c r="H150" s="76">
        <f t="shared" si="14"/>
        <v>0</v>
      </c>
      <c r="J150" s="78">
        <f t="shared" si="15"/>
        <v>0</v>
      </c>
      <c r="K150" s="76">
        <f t="shared" si="16"/>
        <v>0</v>
      </c>
    </row>
    <row r="151" spans="1:11" ht="14.25">
      <c r="A151" s="89">
        <f t="shared" si="20"/>
      </c>
      <c r="B151" s="89">
        <f t="shared" si="20"/>
      </c>
      <c r="C151" s="78">
        <f t="shared" si="11"/>
        <v>0</v>
      </c>
      <c r="D151" s="90">
        <f t="shared" si="18"/>
        <v>0</v>
      </c>
      <c r="E151" s="76">
        <f t="shared" si="19"/>
        <v>0</v>
      </c>
      <c r="F151" s="91">
        <f t="shared" si="12"/>
        <v>0</v>
      </c>
      <c r="G151" s="90">
        <f t="shared" si="13"/>
        <v>0</v>
      </c>
      <c r="H151" s="76">
        <f t="shared" si="14"/>
        <v>0</v>
      </c>
      <c r="J151" s="78">
        <f t="shared" si="15"/>
        <v>0</v>
      </c>
      <c r="K151" s="76">
        <f t="shared" si="16"/>
        <v>0</v>
      </c>
    </row>
    <row r="152" spans="1:11" ht="14.25">
      <c r="A152" s="89">
        <f aca="true" t="shared" si="21" ref="A152:B158">IF(A57&lt;&gt;"",A57,"")</f>
      </c>
      <c r="B152" s="89">
        <f t="shared" si="21"/>
      </c>
      <c r="C152" s="78">
        <f t="shared" si="11"/>
        <v>0</v>
      </c>
      <c r="D152" s="90">
        <f t="shared" si="18"/>
        <v>0</v>
      </c>
      <c r="E152" s="76">
        <f t="shared" si="19"/>
        <v>0</v>
      </c>
      <c r="F152" s="91">
        <f t="shared" si="12"/>
        <v>0</v>
      </c>
      <c r="G152" s="90">
        <f t="shared" si="13"/>
        <v>0</v>
      </c>
      <c r="H152" s="76">
        <f t="shared" si="14"/>
        <v>0</v>
      </c>
      <c r="J152" s="78">
        <f t="shared" si="15"/>
        <v>0</v>
      </c>
      <c r="K152" s="76">
        <f t="shared" si="16"/>
        <v>0</v>
      </c>
    </row>
    <row r="153" spans="1:11" ht="14.25">
      <c r="A153" s="89">
        <f t="shared" si="21"/>
      </c>
      <c r="B153" s="89">
        <f t="shared" si="21"/>
      </c>
      <c r="C153" s="78">
        <f t="shared" si="11"/>
        <v>0</v>
      </c>
      <c r="D153" s="90">
        <f t="shared" si="18"/>
        <v>0</v>
      </c>
      <c r="E153" s="76">
        <f t="shared" si="19"/>
        <v>0</v>
      </c>
      <c r="F153" s="91">
        <f t="shared" si="12"/>
        <v>0</v>
      </c>
      <c r="G153" s="90">
        <f t="shared" si="13"/>
        <v>0</v>
      </c>
      <c r="H153" s="76">
        <f t="shared" si="14"/>
        <v>0</v>
      </c>
      <c r="J153" s="78">
        <f t="shared" si="15"/>
        <v>0</v>
      </c>
      <c r="K153" s="76">
        <f t="shared" si="16"/>
        <v>0</v>
      </c>
    </row>
    <row r="154" spans="1:11" ht="14.25">
      <c r="A154" s="89">
        <f t="shared" si="21"/>
      </c>
      <c r="B154" s="89">
        <f t="shared" si="21"/>
      </c>
      <c r="C154" s="78">
        <f t="shared" si="11"/>
        <v>0</v>
      </c>
      <c r="D154" s="90">
        <f t="shared" si="18"/>
        <v>0</v>
      </c>
      <c r="E154" s="76">
        <f t="shared" si="19"/>
        <v>0</v>
      </c>
      <c r="F154" s="91">
        <f t="shared" si="12"/>
        <v>0</v>
      </c>
      <c r="G154" s="90">
        <f t="shared" si="13"/>
        <v>0</v>
      </c>
      <c r="H154" s="76">
        <f t="shared" si="14"/>
        <v>0</v>
      </c>
      <c r="J154" s="78">
        <f t="shared" si="15"/>
        <v>0</v>
      </c>
      <c r="K154" s="76">
        <f t="shared" si="16"/>
        <v>0</v>
      </c>
    </row>
    <row r="155" spans="1:11" ht="14.25">
      <c r="A155" s="89">
        <f t="shared" si="21"/>
      </c>
      <c r="B155" s="89">
        <f t="shared" si="21"/>
      </c>
      <c r="C155" s="78">
        <f t="shared" si="11"/>
        <v>0</v>
      </c>
      <c r="D155" s="90">
        <f t="shared" si="18"/>
        <v>0</v>
      </c>
      <c r="E155" s="76">
        <f t="shared" si="19"/>
        <v>0</v>
      </c>
      <c r="F155" s="91">
        <f t="shared" si="12"/>
        <v>0</v>
      </c>
      <c r="G155" s="90">
        <f t="shared" si="13"/>
        <v>0</v>
      </c>
      <c r="H155" s="76">
        <f t="shared" si="14"/>
        <v>0</v>
      </c>
      <c r="J155" s="91">
        <f>C155+F155</f>
        <v>0</v>
      </c>
      <c r="K155" s="76">
        <f>E155+H155</f>
        <v>0</v>
      </c>
    </row>
    <row r="156" spans="1:11" ht="14.25">
      <c r="A156" s="89">
        <f t="shared" si="21"/>
      </c>
      <c r="B156" s="89">
        <f t="shared" si="21"/>
      </c>
      <c r="C156" s="78">
        <f t="shared" si="11"/>
        <v>0</v>
      </c>
      <c r="D156" s="90">
        <f t="shared" si="18"/>
        <v>0</v>
      </c>
      <c r="E156" s="76">
        <f t="shared" si="19"/>
        <v>0</v>
      </c>
      <c r="F156" s="91">
        <f t="shared" si="12"/>
        <v>0</v>
      </c>
      <c r="G156" s="90">
        <f t="shared" si="13"/>
        <v>0</v>
      </c>
      <c r="H156" s="76">
        <f t="shared" si="14"/>
        <v>0</v>
      </c>
      <c r="J156" s="91">
        <f>C156+F156</f>
        <v>0</v>
      </c>
      <c r="K156" s="76">
        <f>E156+H156</f>
        <v>0</v>
      </c>
    </row>
    <row r="157" spans="1:11" ht="14.25">
      <c r="A157" s="89">
        <f t="shared" si="21"/>
      </c>
      <c r="B157" s="89">
        <f t="shared" si="21"/>
      </c>
      <c r="C157" s="78">
        <f t="shared" si="11"/>
        <v>0</v>
      </c>
      <c r="D157" s="90">
        <f t="shared" si="18"/>
        <v>0</v>
      </c>
      <c r="E157" s="76">
        <f t="shared" si="19"/>
        <v>0</v>
      </c>
      <c r="F157" s="91">
        <f t="shared" si="12"/>
        <v>0</v>
      </c>
      <c r="G157" s="90">
        <f t="shared" si="13"/>
        <v>0</v>
      </c>
      <c r="H157" s="76">
        <f t="shared" si="14"/>
        <v>0</v>
      </c>
      <c r="J157" s="91">
        <f>C157+F157</f>
        <v>0</v>
      </c>
      <c r="K157" s="76">
        <f>E157+H157</f>
        <v>0</v>
      </c>
    </row>
    <row r="158" spans="1:11" ht="15" thickBot="1">
      <c r="A158" s="89">
        <f t="shared" si="21"/>
      </c>
      <c r="B158" s="89">
        <f t="shared" si="21"/>
      </c>
      <c r="C158" s="78">
        <f t="shared" si="11"/>
        <v>0</v>
      </c>
      <c r="D158" s="90">
        <f t="shared" si="18"/>
        <v>0</v>
      </c>
      <c r="E158" s="76">
        <f t="shared" si="19"/>
        <v>0</v>
      </c>
      <c r="F158" s="91">
        <f t="shared" si="12"/>
        <v>0</v>
      </c>
      <c r="G158" s="90">
        <f t="shared" si="13"/>
        <v>0</v>
      </c>
      <c r="H158" s="76">
        <f t="shared" si="14"/>
        <v>0</v>
      </c>
      <c r="J158" s="92">
        <f>C158+F158</f>
        <v>0</v>
      </c>
      <c r="K158" s="76">
        <f>E158+H158</f>
        <v>0</v>
      </c>
    </row>
    <row r="159" spans="1:11" ht="15.75" thickBot="1">
      <c r="A159" s="153" t="s">
        <v>21</v>
      </c>
      <c r="B159" s="150"/>
      <c r="C159" s="93">
        <f aca="true" t="shared" si="22" ref="C159:H159">SUM(C119:C158)</f>
        <v>0</v>
      </c>
      <c r="D159" s="93">
        <f t="shared" si="22"/>
        <v>0</v>
      </c>
      <c r="E159" s="93">
        <f t="shared" si="22"/>
        <v>0</v>
      </c>
      <c r="F159" s="93">
        <f t="shared" si="22"/>
        <v>0</v>
      </c>
      <c r="G159" s="93">
        <f t="shared" si="22"/>
        <v>0</v>
      </c>
      <c r="H159" s="93">
        <f t="shared" si="22"/>
        <v>0</v>
      </c>
      <c r="J159" s="93">
        <f>SUM(J119:J158)</f>
        <v>0</v>
      </c>
      <c r="K159" s="93">
        <f>SUM(K119:K158)</f>
        <v>0</v>
      </c>
    </row>
  </sheetData>
  <sheetProtection password="EAF7" sheet="1"/>
  <protectedRanges>
    <protectedRange sqref="A4:D12 E4:F10 E12:F12 G4:K12" name="Plage5"/>
    <protectedRange sqref="G16 H16:H17" name="Plage4"/>
    <protectedRange sqref="B16:C17 G17" name="Plage3"/>
    <protectedRange sqref="A24:F63 H24:K63" name="Plage2"/>
    <protectedRange sqref="D115:G116" name="Plage6"/>
  </protectedRanges>
  <mergeCells count="24">
    <mergeCell ref="A159:B159"/>
    <mergeCell ref="D114:E114"/>
    <mergeCell ref="F114:G114"/>
    <mergeCell ref="B115:C115"/>
    <mergeCell ref="D115:E115"/>
    <mergeCell ref="F115:G115"/>
    <mergeCell ref="B116:C116"/>
    <mergeCell ref="D116:E116"/>
    <mergeCell ref="F116:G116"/>
    <mergeCell ref="H116:I116"/>
    <mergeCell ref="A66:K66"/>
    <mergeCell ref="C22:G22"/>
    <mergeCell ref="A111:K111"/>
    <mergeCell ref="H22:K22"/>
    <mergeCell ref="H114:I114"/>
    <mergeCell ref="H115:I115"/>
    <mergeCell ref="A10:B10"/>
    <mergeCell ref="A13:K13"/>
    <mergeCell ref="A20:K20"/>
    <mergeCell ref="A109:B109"/>
    <mergeCell ref="A2:K2"/>
    <mergeCell ref="A6:K6"/>
    <mergeCell ref="A8:B8"/>
    <mergeCell ref="A9:B9"/>
  </mergeCells>
  <printOptions horizontalCentered="1" verticalCentered="1"/>
  <pageMargins left="0" right="0" top="0" bottom="0" header="0" footer="0"/>
  <pageSetup fitToHeight="2" horizontalDpi="600" verticalDpi="600" orientation="portrait" paperSize="9" scale="47" r:id="rId1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Nathalie</cp:lastModifiedBy>
  <cp:lastPrinted>2012-05-03T12:36:11Z</cp:lastPrinted>
  <dcterms:created xsi:type="dcterms:W3CDTF">2012-04-11T09:45:01Z</dcterms:created>
  <dcterms:modified xsi:type="dcterms:W3CDTF">2012-05-23T06:28:13Z</dcterms:modified>
  <cp:category/>
  <cp:version/>
  <cp:contentType/>
  <cp:contentStatus/>
</cp:coreProperties>
</file>